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31EB5600-B210-4357-8C85-C4AA22D5E7F7}" xr6:coauthVersionLast="47" xr6:coauthVersionMax="47" xr10:uidLastSave="{00000000-0000-0000-0000-000000000000}"/>
  <bookViews>
    <workbookView xWindow="-108" yWindow="-108" windowWidth="23256" windowHeight="12456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21" i="21" l="1"/>
  <c r="H932" i="21" s="1"/>
  <c r="H941" i="21" s="1"/>
  <c r="H949" i="21" s="1"/>
  <c r="H955" i="21" s="1"/>
  <c r="H961" i="21" s="1"/>
  <c r="H966" i="21" s="1"/>
  <c r="F22" i="23" s="1"/>
  <c r="B7" i="24" s="1"/>
  <c r="AV921" i="21"/>
  <c r="AV932" i="21" s="1"/>
  <c r="AV941" i="21" s="1"/>
  <c r="AV949" i="21" s="1"/>
  <c r="AV955" i="21" s="1"/>
  <c r="AV961" i="21" s="1"/>
  <c r="AV966" i="21" s="1"/>
  <c r="Z22" i="23" s="1"/>
  <c r="B12" i="24" s="1"/>
  <c r="AT921" i="21"/>
  <c r="AT932" i="21" s="1"/>
  <c r="AT941" i="21" s="1"/>
  <c r="AT949" i="21" s="1"/>
  <c r="AT955" i="21" s="1"/>
  <c r="AT961" i="21" s="1"/>
  <c r="AT966" i="21" s="1"/>
  <c r="Y22" i="23" s="1"/>
  <c r="B15" i="24" s="1"/>
  <c r="AR921" i="21"/>
  <c r="AR932" i="21" s="1"/>
  <c r="AR941" i="21" s="1"/>
  <c r="AR949" i="21" s="1"/>
  <c r="AR955" i="21" s="1"/>
  <c r="AR961" i="21" s="1"/>
  <c r="AR966" i="21" s="1"/>
  <c r="X22" i="23" s="1"/>
  <c r="B18" i="24" s="1"/>
  <c r="AP921" i="21"/>
  <c r="AP932" i="21" s="1"/>
  <c r="AP941" i="21" s="1"/>
  <c r="AP949" i="21" s="1"/>
  <c r="AP955" i="21" s="1"/>
  <c r="AP961" i="21" s="1"/>
  <c r="AP966" i="21" s="1"/>
  <c r="W22" i="23" s="1"/>
  <c r="B24" i="24" s="1"/>
  <c r="AN921" i="21"/>
  <c r="AN932" i="21" s="1"/>
  <c r="AN941" i="21" s="1"/>
  <c r="AN949" i="21" s="1"/>
  <c r="AN955" i="21" s="1"/>
  <c r="AN961" i="21" s="1"/>
  <c r="AN966" i="21" s="1"/>
  <c r="V22" i="23" s="1"/>
  <c r="B13" i="24" s="1"/>
  <c r="AL921" i="21"/>
  <c r="AL932" i="21" s="1"/>
  <c r="AL941" i="21" s="1"/>
  <c r="AL949" i="21" s="1"/>
  <c r="AL955" i="21" s="1"/>
  <c r="AL961" i="21" s="1"/>
  <c r="AL966" i="21" s="1"/>
  <c r="U22" i="23" s="1"/>
  <c r="B14" i="24" s="1"/>
  <c r="AJ921" i="21"/>
  <c r="AJ932" i="21" s="1"/>
  <c r="AJ941" i="21" s="1"/>
  <c r="AJ949" i="21" s="1"/>
  <c r="AJ955" i="21" s="1"/>
  <c r="AJ961" i="21" s="1"/>
  <c r="AJ966" i="21" s="1"/>
  <c r="T22" i="23" s="1"/>
  <c r="B10" i="24" s="1"/>
  <c r="AH921" i="21"/>
  <c r="AH932" i="21" s="1"/>
  <c r="AH941" i="21" s="1"/>
  <c r="AH949" i="21" s="1"/>
  <c r="AH955" i="21" s="1"/>
  <c r="AH961" i="21" s="1"/>
  <c r="AH966" i="21" s="1"/>
  <c r="S22" i="23" s="1"/>
  <c r="B6" i="24" s="1"/>
  <c r="AF921" i="21"/>
  <c r="AF932" i="21" s="1"/>
  <c r="AF941" i="21" s="1"/>
  <c r="AF949" i="21" s="1"/>
  <c r="AF955" i="21" s="1"/>
  <c r="AF961" i="21" s="1"/>
  <c r="AF966" i="21" s="1"/>
  <c r="R22" i="23" s="1"/>
  <c r="B20" i="24" s="1"/>
  <c r="AD921" i="21"/>
  <c r="AD932" i="21" s="1"/>
  <c r="AD941" i="21" s="1"/>
  <c r="AD949" i="21" s="1"/>
  <c r="AD955" i="21" s="1"/>
  <c r="AD961" i="21" s="1"/>
  <c r="AD966" i="21" s="1"/>
  <c r="Q22" i="23" s="1"/>
  <c r="B5" i="24" s="1"/>
  <c r="AB921" i="21"/>
  <c r="AB932" i="21" s="1"/>
  <c r="AB941" i="21" s="1"/>
  <c r="AB949" i="21" s="1"/>
  <c r="AB955" i="21" s="1"/>
  <c r="AB961" i="21" s="1"/>
  <c r="AB966" i="21" s="1"/>
  <c r="P22" i="23" s="1"/>
  <c r="B11" i="24" s="1"/>
  <c r="Z921" i="21"/>
  <c r="Z932" i="21" s="1"/>
  <c r="Z941" i="21" s="1"/>
  <c r="Z949" i="21" s="1"/>
  <c r="Z955" i="21" s="1"/>
  <c r="Z961" i="21" s="1"/>
  <c r="Z966" i="21" s="1"/>
  <c r="O22" i="23" s="1"/>
  <c r="B8" i="24" s="1"/>
  <c r="X921" i="21"/>
  <c r="X932" i="21" s="1"/>
  <c r="X941" i="21" s="1"/>
  <c r="X949" i="21" s="1"/>
  <c r="X955" i="21" s="1"/>
  <c r="X961" i="21" s="1"/>
  <c r="X966" i="21" s="1"/>
  <c r="N22" i="23" s="1"/>
  <c r="B3" i="24" s="1"/>
  <c r="V921" i="21"/>
  <c r="V932" i="21" s="1"/>
  <c r="V941" i="21" s="1"/>
  <c r="V949" i="21" s="1"/>
  <c r="V955" i="21" s="1"/>
  <c r="V961" i="21" s="1"/>
  <c r="V966" i="21" s="1"/>
  <c r="M22" i="23" s="1"/>
  <c r="B9" i="24" s="1"/>
  <c r="T921" i="21"/>
  <c r="T932" i="21" s="1"/>
  <c r="T941" i="21" s="1"/>
  <c r="T949" i="21" s="1"/>
  <c r="T955" i="21" s="1"/>
  <c r="T961" i="21" s="1"/>
  <c r="T966" i="21" s="1"/>
  <c r="L22" i="23" s="1"/>
  <c r="B21" i="24" s="1"/>
  <c r="R921" i="21"/>
  <c r="R932" i="21" s="1"/>
  <c r="R941" i="21" s="1"/>
  <c r="R949" i="21" s="1"/>
  <c r="R955" i="21" s="1"/>
  <c r="R961" i="21" s="1"/>
  <c r="R966" i="21" s="1"/>
  <c r="K22" i="23" s="1"/>
  <c r="B17" i="24" s="1"/>
  <c r="P921" i="21"/>
  <c r="P932" i="21" s="1"/>
  <c r="P941" i="21" s="1"/>
  <c r="P949" i="21" s="1"/>
  <c r="P955" i="21" s="1"/>
  <c r="P961" i="21" s="1"/>
  <c r="P966" i="21" s="1"/>
  <c r="J22" i="23" s="1"/>
  <c r="B23" i="24" s="1"/>
  <c r="N921" i="21"/>
  <c r="N932" i="21" s="1"/>
  <c r="N941" i="21" s="1"/>
  <c r="N949" i="21" s="1"/>
  <c r="N955" i="21" s="1"/>
  <c r="N961" i="21" s="1"/>
  <c r="N966" i="21" s="1"/>
  <c r="I22" i="23" s="1"/>
  <c r="B19" i="24" s="1"/>
  <c r="L921" i="21"/>
  <c r="L932" i="21" s="1"/>
  <c r="L941" i="21" s="1"/>
  <c r="L949" i="21" s="1"/>
  <c r="L955" i="21" s="1"/>
  <c r="L961" i="21" s="1"/>
  <c r="L966" i="21" s="1"/>
  <c r="H22" i="23" s="1"/>
  <c r="B4" i="24" s="1"/>
  <c r="J921" i="21"/>
  <c r="J932" i="21" s="1"/>
  <c r="J941" i="21" s="1"/>
  <c r="J949" i="21" s="1"/>
  <c r="J955" i="21" s="1"/>
  <c r="J961" i="21" s="1"/>
  <c r="J966" i="21" s="1"/>
  <c r="G22" i="23" s="1"/>
  <c r="B22" i="24" s="1"/>
  <c r="F921" i="21"/>
  <c r="F932" i="21" s="1"/>
  <c r="F941" i="21" s="1"/>
  <c r="F949" i="21" s="1"/>
  <c r="F955" i="21" s="1"/>
  <c r="F961" i="21" s="1"/>
  <c r="F966" i="21" s="1"/>
  <c r="E22" i="23" s="1"/>
  <c r="B16" i="24" s="1"/>
  <c r="H880" i="21"/>
  <c r="H889" i="21" s="1"/>
  <c r="H898" i="21" s="1"/>
  <c r="H904" i="21" s="1"/>
  <c r="H909" i="21" s="1"/>
  <c r="F21" i="23" s="1"/>
  <c r="AV880" i="21"/>
  <c r="AV889" i="21" s="1"/>
  <c r="AV898" i="21" s="1"/>
  <c r="AV904" i="21" s="1"/>
  <c r="AV909" i="21" s="1"/>
  <c r="Z21" i="23" s="1"/>
  <c r="AT880" i="21"/>
  <c r="AT889" i="21" s="1"/>
  <c r="AT898" i="21" s="1"/>
  <c r="AT904" i="21" s="1"/>
  <c r="AT909" i="21" s="1"/>
  <c r="Y21" i="23" s="1"/>
  <c r="AR880" i="21"/>
  <c r="AR889" i="21" s="1"/>
  <c r="AR898" i="21" s="1"/>
  <c r="AR904" i="21" s="1"/>
  <c r="AR909" i="21" s="1"/>
  <c r="X21" i="23" s="1"/>
  <c r="AP880" i="21"/>
  <c r="AP889" i="21" s="1"/>
  <c r="AP898" i="21" s="1"/>
  <c r="AP904" i="21" s="1"/>
  <c r="AP909" i="21" s="1"/>
  <c r="W21" i="23" s="1"/>
  <c r="AN880" i="21"/>
  <c r="AN889" i="21" s="1"/>
  <c r="AN898" i="21" s="1"/>
  <c r="AN904" i="21" s="1"/>
  <c r="AN909" i="21" s="1"/>
  <c r="V21" i="23" s="1"/>
  <c r="AL880" i="21"/>
  <c r="AL889" i="21" s="1"/>
  <c r="AL898" i="21" s="1"/>
  <c r="AL904" i="21" s="1"/>
  <c r="AL909" i="21" s="1"/>
  <c r="U21" i="23" s="1"/>
  <c r="AJ880" i="21"/>
  <c r="AJ889" i="21" s="1"/>
  <c r="AJ898" i="21" s="1"/>
  <c r="AJ904" i="21" s="1"/>
  <c r="AJ909" i="21" s="1"/>
  <c r="T21" i="23" s="1"/>
  <c r="AH880" i="21"/>
  <c r="AH889" i="21" s="1"/>
  <c r="AH898" i="21" s="1"/>
  <c r="AH904" i="21" s="1"/>
  <c r="AH909" i="21" s="1"/>
  <c r="S21" i="23" s="1"/>
  <c r="AF880" i="21"/>
  <c r="AF889" i="21" s="1"/>
  <c r="AF898" i="21" s="1"/>
  <c r="AF904" i="21" s="1"/>
  <c r="AF909" i="21" s="1"/>
  <c r="R21" i="23" s="1"/>
  <c r="AD880" i="21"/>
  <c r="AD889" i="21" s="1"/>
  <c r="AD898" i="21" s="1"/>
  <c r="AD904" i="21" s="1"/>
  <c r="AD909" i="21" s="1"/>
  <c r="Q21" i="23" s="1"/>
  <c r="AB880" i="21"/>
  <c r="AB889" i="21" s="1"/>
  <c r="AB898" i="21" s="1"/>
  <c r="AB904" i="21" s="1"/>
  <c r="AB909" i="21" s="1"/>
  <c r="P21" i="23" s="1"/>
  <c r="Z880" i="21"/>
  <c r="Z889" i="21" s="1"/>
  <c r="Z898" i="21" s="1"/>
  <c r="Z904" i="21" s="1"/>
  <c r="Z909" i="21" s="1"/>
  <c r="O21" i="23" s="1"/>
  <c r="X880" i="21"/>
  <c r="X889" i="21" s="1"/>
  <c r="X898" i="21" s="1"/>
  <c r="X904" i="21" s="1"/>
  <c r="X909" i="21" s="1"/>
  <c r="N21" i="23" s="1"/>
  <c r="V880" i="21"/>
  <c r="V889" i="21" s="1"/>
  <c r="V898" i="21" s="1"/>
  <c r="V904" i="21" s="1"/>
  <c r="V909" i="21" s="1"/>
  <c r="M21" i="23" s="1"/>
  <c r="T880" i="21"/>
  <c r="T889" i="21" s="1"/>
  <c r="T898" i="21" s="1"/>
  <c r="T904" i="21" s="1"/>
  <c r="T909" i="21" s="1"/>
  <c r="L21" i="23" s="1"/>
  <c r="R880" i="21"/>
  <c r="R889" i="21" s="1"/>
  <c r="R898" i="21" s="1"/>
  <c r="R904" i="21" s="1"/>
  <c r="R909" i="21" s="1"/>
  <c r="K21" i="23" s="1"/>
  <c r="P880" i="21"/>
  <c r="P889" i="21" s="1"/>
  <c r="P898" i="21" s="1"/>
  <c r="P904" i="21" s="1"/>
  <c r="P909" i="21" s="1"/>
  <c r="J21" i="23" s="1"/>
  <c r="N880" i="21"/>
  <c r="N889" i="21" s="1"/>
  <c r="N898" i="21" s="1"/>
  <c r="N904" i="21" s="1"/>
  <c r="N909" i="21" s="1"/>
  <c r="I21" i="23" s="1"/>
  <c r="L880" i="21"/>
  <c r="L889" i="21" s="1"/>
  <c r="L898" i="21" s="1"/>
  <c r="L904" i="21" s="1"/>
  <c r="L909" i="21" s="1"/>
  <c r="H21" i="23" s="1"/>
  <c r="J880" i="21"/>
  <c r="J889" i="21" s="1"/>
  <c r="J898" i="21" s="1"/>
  <c r="J904" i="21" s="1"/>
  <c r="J909" i="21" s="1"/>
  <c r="G21" i="23" s="1"/>
  <c r="F880" i="21"/>
  <c r="F889" i="21" s="1"/>
  <c r="F898" i="21" s="1"/>
  <c r="F904" i="21" s="1"/>
  <c r="F909" i="21" s="1"/>
  <c r="E21" i="23" s="1"/>
  <c r="H34" i="22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F2" i="23"/>
  <c r="J3" i="26"/>
  <c r="AV822" i="21"/>
  <c r="AV833" i="21" s="1"/>
  <c r="AV843" i="21" s="1"/>
  <c r="AV851" i="21" s="1"/>
  <c r="AV858" i="21" s="1"/>
  <c r="AV865" i="21" s="1"/>
  <c r="AV870" i="21" s="1"/>
  <c r="Z20" i="23" s="1"/>
  <c r="AT822" i="21"/>
  <c r="AT833" i="21" s="1"/>
  <c r="AT843" i="21" s="1"/>
  <c r="AT851" i="21" s="1"/>
  <c r="AT858" i="21" s="1"/>
  <c r="AT865" i="21" s="1"/>
  <c r="AT870" i="21" s="1"/>
  <c r="Y20" i="23" s="1"/>
  <c r="AR822" i="21"/>
  <c r="AR833" i="21" s="1"/>
  <c r="AR843" i="21" s="1"/>
  <c r="AR851" i="21" s="1"/>
  <c r="AR858" i="21" s="1"/>
  <c r="AR865" i="21" s="1"/>
  <c r="AR870" i="21" s="1"/>
  <c r="X20" i="23" s="1"/>
  <c r="AP822" i="21"/>
  <c r="AP833" i="21" s="1"/>
  <c r="AP843" i="21" s="1"/>
  <c r="AP851" i="21" s="1"/>
  <c r="AP858" i="21" s="1"/>
  <c r="AP865" i="21" s="1"/>
  <c r="AP870" i="21" s="1"/>
  <c r="W20" i="23" s="1"/>
  <c r="AN822" i="21"/>
  <c r="AN833" i="21" s="1"/>
  <c r="AN843" i="21" s="1"/>
  <c r="AN851" i="21" s="1"/>
  <c r="AN858" i="21" s="1"/>
  <c r="AN865" i="21" s="1"/>
  <c r="AN870" i="21" s="1"/>
  <c r="V20" i="23" s="1"/>
  <c r="AL822" i="21"/>
  <c r="AL833" i="21" s="1"/>
  <c r="AL843" i="21" s="1"/>
  <c r="AL851" i="21" s="1"/>
  <c r="AL858" i="21" s="1"/>
  <c r="AL865" i="21" s="1"/>
  <c r="AL870" i="21" s="1"/>
  <c r="U20" i="23" s="1"/>
  <c r="AJ822" i="21"/>
  <c r="AJ833" i="21" s="1"/>
  <c r="AJ843" i="21" s="1"/>
  <c r="AJ851" i="21" s="1"/>
  <c r="AJ858" i="21" s="1"/>
  <c r="AJ865" i="21" s="1"/>
  <c r="AJ870" i="21" s="1"/>
  <c r="T20" i="23" s="1"/>
  <c r="AH822" i="21"/>
  <c r="AH833" i="21" s="1"/>
  <c r="AH843" i="21" s="1"/>
  <c r="AH851" i="21" s="1"/>
  <c r="AH858" i="21" s="1"/>
  <c r="AH865" i="21" s="1"/>
  <c r="AH870" i="21" s="1"/>
  <c r="S20" i="23" s="1"/>
  <c r="AF822" i="21"/>
  <c r="AF833" i="21" s="1"/>
  <c r="AF843" i="21" s="1"/>
  <c r="AF851" i="21" s="1"/>
  <c r="AF858" i="21" s="1"/>
  <c r="AF865" i="21" s="1"/>
  <c r="AF870" i="21" s="1"/>
  <c r="R20" i="23" s="1"/>
  <c r="AD822" i="21"/>
  <c r="AD833" i="21" s="1"/>
  <c r="AD843" i="21" s="1"/>
  <c r="AD851" i="21" s="1"/>
  <c r="AD858" i="21" s="1"/>
  <c r="AD865" i="21" s="1"/>
  <c r="AD870" i="21" s="1"/>
  <c r="Q20" i="23" s="1"/>
  <c r="AB822" i="21"/>
  <c r="AB833" i="21" s="1"/>
  <c r="AB843" i="21" s="1"/>
  <c r="AB851" i="21" s="1"/>
  <c r="AB858" i="21" s="1"/>
  <c r="AB865" i="21" s="1"/>
  <c r="AB870" i="21" s="1"/>
  <c r="P20" i="23" s="1"/>
  <c r="Z822" i="21"/>
  <c r="Z833" i="21" s="1"/>
  <c r="Z843" i="21" s="1"/>
  <c r="Z851" i="21" s="1"/>
  <c r="Z858" i="21" s="1"/>
  <c r="Z865" i="21" s="1"/>
  <c r="Z870" i="21" s="1"/>
  <c r="O20" i="23" s="1"/>
  <c r="X822" i="21"/>
  <c r="X833" i="21" s="1"/>
  <c r="X843" i="21" s="1"/>
  <c r="X851" i="21" s="1"/>
  <c r="X858" i="21" s="1"/>
  <c r="X865" i="21" s="1"/>
  <c r="X870" i="21" s="1"/>
  <c r="N20" i="23" s="1"/>
  <c r="V822" i="21"/>
  <c r="V833" i="21" s="1"/>
  <c r="V843" i="21" s="1"/>
  <c r="V851" i="21" s="1"/>
  <c r="V858" i="21" s="1"/>
  <c r="V865" i="21" s="1"/>
  <c r="V870" i="21" s="1"/>
  <c r="M20" i="23" s="1"/>
  <c r="T822" i="21"/>
  <c r="T833" i="21" s="1"/>
  <c r="T843" i="21" s="1"/>
  <c r="T851" i="21" s="1"/>
  <c r="T858" i="21" s="1"/>
  <c r="T865" i="21" s="1"/>
  <c r="T870" i="21" s="1"/>
  <c r="L20" i="23" s="1"/>
  <c r="R822" i="21"/>
  <c r="R833" i="21" s="1"/>
  <c r="R843" i="21" s="1"/>
  <c r="R851" i="21" s="1"/>
  <c r="R858" i="21" s="1"/>
  <c r="R865" i="21" s="1"/>
  <c r="R870" i="21" s="1"/>
  <c r="K20" i="23" s="1"/>
  <c r="P822" i="21"/>
  <c r="P833" i="21" s="1"/>
  <c r="P843" i="21" s="1"/>
  <c r="P851" i="21" s="1"/>
  <c r="P858" i="21" s="1"/>
  <c r="P865" i="21" s="1"/>
  <c r="P870" i="21" s="1"/>
  <c r="J20" i="23" s="1"/>
  <c r="N822" i="21"/>
  <c r="N833" i="21" s="1"/>
  <c r="N843" i="21" s="1"/>
  <c r="N851" i="21" s="1"/>
  <c r="N858" i="21" s="1"/>
  <c r="N865" i="21" s="1"/>
  <c r="N870" i="21" s="1"/>
  <c r="I20" i="23" s="1"/>
  <c r="L822" i="21"/>
  <c r="L833" i="21" s="1"/>
  <c r="L843" i="21" s="1"/>
  <c r="L851" i="21" s="1"/>
  <c r="L858" i="21" s="1"/>
  <c r="L865" i="21" s="1"/>
  <c r="L870" i="21" s="1"/>
  <c r="H20" i="23" s="1"/>
  <c r="J822" i="21"/>
  <c r="J833" i="21" s="1"/>
  <c r="J843" i="21" s="1"/>
  <c r="J851" i="21" s="1"/>
  <c r="J858" i="21" s="1"/>
  <c r="J865" i="21" s="1"/>
  <c r="J870" i="21" s="1"/>
  <c r="G20" i="23" s="1"/>
  <c r="F822" i="21"/>
  <c r="F833" i="21" s="1"/>
  <c r="F843" i="21" s="1"/>
  <c r="F851" i="21" s="1"/>
  <c r="F858" i="21" s="1"/>
  <c r="F865" i="21" s="1"/>
  <c r="F870" i="21" s="1"/>
  <c r="E20" i="23" s="1"/>
  <c r="AV782" i="21"/>
  <c r="AV791" i="21" s="1"/>
  <c r="AV799" i="21" s="1"/>
  <c r="AV805" i="21" s="1"/>
  <c r="AV810" i="21" s="1"/>
  <c r="Z19" i="23" s="1"/>
  <c r="AT782" i="21"/>
  <c r="AT791" i="21" s="1"/>
  <c r="AT799" i="21" s="1"/>
  <c r="AT805" i="21" s="1"/>
  <c r="AT810" i="21" s="1"/>
  <c r="Y19" i="23" s="1"/>
  <c r="AR782" i="21"/>
  <c r="AR791" i="21" s="1"/>
  <c r="AR799" i="21" s="1"/>
  <c r="AR805" i="21" s="1"/>
  <c r="AR810" i="21" s="1"/>
  <c r="X19" i="23" s="1"/>
  <c r="AP782" i="21"/>
  <c r="AP791" i="21" s="1"/>
  <c r="AP799" i="21" s="1"/>
  <c r="AP805" i="21" s="1"/>
  <c r="AP810" i="21" s="1"/>
  <c r="W19" i="23" s="1"/>
  <c r="AN782" i="21"/>
  <c r="AN791" i="21" s="1"/>
  <c r="AN799" i="21" s="1"/>
  <c r="AN805" i="21" s="1"/>
  <c r="AN810" i="21" s="1"/>
  <c r="V19" i="23" s="1"/>
  <c r="AL782" i="21"/>
  <c r="AL791" i="21" s="1"/>
  <c r="AL799" i="21" s="1"/>
  <c r="AL805" i="21" s="1"/>
  <c r="AL810" i="21" s="1"/>
  <c r="U19" i="23" s="1"/>
  <c r="AJ782" i="21"/>
  <c r="AJ791" i="21" s="1"/>
  <c r="AJ799" i="21" s="1"/>
  <c r="AJ805" i="21" s="1"/>
  <c r="AJ810" i="21" s="1"/>
  <c r="T19" i="23" s="1"/>
  <c r="AH782" i="21"/>
  <c r="AH791" i="21" s="1"/>
  <c r="AH799" i="21" s="1"/>
  <c r="AH805" i="21" s="1"/>
  <c r="AH810" i="21" s="1"/>
  <c r="S19" i="23" s="1"/>
  <c r="AF782" i="21"/>
  <c r="AF791" i="21" s="1"/>
  <c r="AF799" i="21" s="1"/>
  <c r="AF805" i="21" s="1"/>
  <c r="AF810" i="21" s="1"/>
  <c r="R19" i="23" s="1"/>
  <c r="AD782" i="21"/>
  <c r="AD791" i="21" s="1"/>
  <c r="AD799" i="21" s="1"/>
  <c r="AD805" i="21" s="1"/>
  <c r="AD810" i="21" s="1"/>
  <c r="Q19" i="23" s="1"/>
  <c r="AB782" i="21"/>
  <c r="AB791" i="21" s="1"/>
  <c r="AB799" i="21" s="1"/>
  <c r="AB805" i="21" s="1"/>
  <c r="AB810" i="21" s="1"/>
  <c r="P19" i="23" s="1"/>
  <c r="Z782" i="21"/>
  <c r="Z791" i="21" s="1"/>
  <c r="Z799" i="21" s="1"/>
  <c r="Z805" i="21" s="1"/>
  <c r="Z810" i="21" s="1"/>
  <c r="O19" i="23" s="1"/>
  <c r="X782" i="21"/>
  <c r="X791" i="21" s="1"/>
  <c r="X799" i="21" s="1"/>
  <c r="X805" i="21" s="1"/>
  <c r="X810" i="21" s="1"/>
  <c r="N19" i="23" s="1"/>
  <c r="V782" i="21"/>
  <c r="V791" i="21" s="1"/>
  <c r="V799" i="21" s="1"/>
  <c r="V805" i="21" s="1"/>
  <c r="V810" i="21" s="1"/>
  <c r="M19" i="23" s="1"/>
  <c r="T782" i="21"/>
  <c r="T791" i="21" s="1"/>
  <c r="T799" i="21" s="1"/>
  <c r="T805" i="21" s="1"/>
  <c r="T810" i="21" s="1"/>
  <c r="L19" i="23" s="1"/>
  <c r="R782" i="21"/>
  <c r="R791" i="21" s="1"/>
  <c r="R799" i="21" s="1"/>
  <c r="R805" i="21" s="1"/>
  <c r="R810" i="21" s="1"/>
  <c r="K19" i="23" s="1"/>
  <c r="P782" i="21"/>
  <c r="P791" i="21" s="1"/>
  <c r="P799" i="21" s="1"/>
  <c r="P805" i="21" s="1"/>
  <c r="P810" i="21" s="1"/>
  <c r="J19" i="23" s="1"/>
  <c r="N782" i="21"/>
  <c r="N791" i="21" s="1"/>
  <c r="N799" i="21" s="1"/>
  <c r="N805" i="21" s="1"/>
  <c r="N810" i="21" s="1"/>
  <c r="I19" i="23" s="1"/>
  <c r="L782" i="21"/>
  <c r="L791" i="21" s="1"/>
  <c r="L799" i="21" s="1"/>
  <c r="L805" i="21" s="1"/>
  <c r="L810" i="21" s="1"/>
  <c r="H19" i="23" s="1"/>
  <c r="J782" i="21"/>
  <c r="J791" i="21" s="1"/>
  <c r="J799" i="21" s="1"/>
  <c r="J805" i="21" s="1"/>
  <c r="J810" i="21" s="1"/>
  <c r="G19" i="23" s="1"/>
  <c r="F782" i="21"/>
  <c r="F791" i="21" s="1"/>
  <c r="F799" i="21" s="1"/>
  <c r="F805" i="21" s="1"/>
  <c r="F810" i="21" s="1"/>
  <c r="E19" i="23" s="1"/>
  <c r="AV747" i="21"/>
  <c r="AV756" i="21" s="1"/>
  <c r="AV763" i="21" s="1"/>
  <c r="AV768" i="21" s="1"/>
  <c r="AV772" i="21" s="1"/>
  <c r="Z18" i="23" s="1"/>
  <c r="AT747" i="21"/>
  <c r="AT756" i="21" s="1"/>
  <c r="AT763" i="21" s="1"/>
  <c r="AT768" i="21" s="1"/>
  <c r="AT772" i="21" s="1"/>
  <c r="Y18" i="23" s="1"/>
  <c r="AR747" i="21"/>
  <c r="AR756" i="21" s="1"/>
  <c r="AR763" i="21" s="1"/>
  <c r="AR768" i="21" s="1"/>
  <c r="AR772" i="21" s="1"/>
  <c r="X18" i="23" s="1"/>
  <c r="AP747" i="21"/>
  <c r="AP756" i="21" s="1"/>
  <c r="AP763" i="21" s="1"/>
  <c r="AP768" i="21" s="1"/>
  <c r="AP772" i="21" s="1"/>
  <c r="W18" i="23" s="1"/>
  <c r="AN747" i="21"/>
  <c r="AN756" i="21" s="1"/>
  <c r="AN763" i="21" s="1"/>
  <c r="AN768" i="21" s="1"/>
  <c r="AN772" i="21" s="1"/>
  <c r="V18" i="23" s="1"/>
  <c r="AL747" i="21"/>
  <c r="AL756" i="21" s="1"/>
  <c r="AL763" i="21" s="1"/>
  <c r="AL768" i="21" s="1"/>
  <c r="AL772" i="21" s="1"/>
  <c r="U18" i="23" s="1"/>
  <c r="AJ747" i="21"/>
  <c r="AJ756" i="21" s="1"/>
  <c r="AJ763" i="21" s="1"/>
  <c r="AJ768" i="21" s="1"/>
  <c r="AJ772" i="21" s="1"/>
  <c r="T18" i="23" s="1"/>
  <c r="AH747" i="21"/>
  <c r="AH756" i="21" s="1"/>
  <c r="AH763" i="21" s="1"/>
  <c r="AH768" i="21" s="1"/>
  <c r="AH772" i="21" s="1"/>
  <c r="S18" i="23" s="1"/>
  <c r="AF747" i="21"/>
  <c r="AF756" i="21" s="1"/>
  <c r="AF763" i="21" s="1"/>
  <c r="AF768" i="21" s="1"/>
  <c r="AF772" i="21" s="1"/>
  <c r="R18" i="23" s="1"/>
  <c r="AD747" i="21"/>
  <c r="AD756" i="21" s="1"/>
  <c r="AD763" i="21" s="1"/>
  <c r="AD768" i="21" s="1"/>
  <c r="AD772" i="21" s="1"/>
  <c r="Q18" i="23" s="1"/>
  <c r="AB747" i="21"/>
  <c r="AB756" i="21" s="1"/>
  <c r="AB763" i="21" s="1"/>
  <c r="AB768" i="21" s="1"/>
  <c r="AB772" i="21" s="1"/>
  <c r="P18" i="23" s="1"/>
  <c r="Z747" i="21"/>
  <c r="Z756" i="21" s="1"/>
  <c r="Z763" i="21" s="1"/>
  <c r="Z768" i="21" s="1"/>
  <c r="Z772" i="21" s="1"/>
  <c r="O18" i="23" s="1"/>
  <c r="X747" i="21"/>
  <c r="X756" i="21" s="1"/>
  <c r="X763" i="21" s="1"/>
  <c r="X768" i="21" s="1"/>
  <c r="X772" i="21" s="1"/>
  <c r="N18" i="23" s="1"/>
  <c r="V747" i="21"/>
  <c r="V756" i="21" s="1"/>
  <c r="V763" i="21" s="1"/>
  <c r="V768" i="21" s="1"/>
  <c r="V772" i="21" s="1"/>
  <c r="M18" i="23" s="1"/>
  <c r="T747" i="21"/>
  <c r="T756" i="21" s="1"/>
  <c r="T763" i="21" s="1"/>
  <c r="T768" i="21" s="1"/>
  <c r="T772" i="21" s="1"/>
  <c r="L18" i="23" s="1"/>
  <c r="R747" i="21"/>
  <c r="R756" i="21" s="1"/>
  <c r="R763" i="21" s="1"/>
  <c r="R768" i="21" s="1"/>
  <c r="R772" i="21" s="1"/>
  <c r="K18" i="23" s="1"/>
  <c r="P747" i="21"/>
  <c r="P756" i="21" s="1"/>
  <c r="P763" i="21" s="1"/>
  <c r="P768" i="21" s="1"/>
  <c r="P772" i="21" s="1"/>
  <c r="J18" i="23" s="1"/>
  <c r="N747" i="21"/>
  <c r="N756" i="21" s="1"/>
  <c r="N763" i="21" s="1"/>
  <c r="N768" i="21" s="1"/>
  <c r="N772" i="21" s="1"/>
  <c r="I18" i="23" s="1"/>
  <c r="L747" i="21"/>
  <c r="L756" i="21" s="1"/>
  <c r="L763" i="21" s="1"/>
  <c r="L768" i="21" s="1"/>
  <c r="L772" i="21" s="1"/>
  <c r="H18" i="23" s="1"/>
  <c r="J747" i="21"/>
  <c r="J756" i="21" s="1"/>
  <c r="J763" i="21" s="1"/>
  <c r="J768" i="21" s="1"/>
  <c r="J772" i="21" s="1"/>
  <c r="G18" i="23" s="1"/>
  <c r="F747" i="21"/>
  <c r="F756" i="21" s="1"/>
  <c r="F763" i="21" s="1"/>
  <c r="F768" i="21" s="1"/>
  <c r="F772" i="21" s="1"/>
  <c r="E18" i="23" s="1"/>
  <c r="AV693" i="21"/>
  <c r="AV704" i="21" s="1"/>
  <c r="AV713" i="21" s="1"/>
  <c r="AV720" i="21" s="1"/>
  <c r="AV727" i="21" s="1"/>
  <c r="AV732" i="21" s="1"/>
  <c r="AV737" i="21" s="1"/>
  <c r="Z17" i="23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F693" i="21"/>
  <c r="F704" i="21" s="1"/>
  <c r="F713" i="21" s="1"/>
  <c r="F720" i="21" s="1"/>
  <c r="F727" i="21" s="1"/>
  <c r="F732" i="21" s="1"/>
  <c r="F737" i="21" s="1"/>
  <c r="E17" i="23" s="1"/>
  <c r="AV655" i="21"/>
  <c r="AV664" i="21" s="1"/>
  <c r="AV670" i="21" s="1"/>
  <c r="AV676" i="21" s="1"/>
  <c r="AV681" i="21" s="1"/>
  <c r="Z16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F655" i="21"/>
  <c r="F664" i="21" s="1"/>
  <c r="F670" i="21" s="1"/>
  <c r="F676" i="21" s="1"/>
  <c r="F681" i="21" s="1"/>
  <c r="E16" i="23" s="1"/>
  <c r="AV600" i="21"/>
  <c r="AV611" i="21" s="1"/>
  <c r="AV621" i="21" s="1"/>
  <c r="AV629" i="21" s="1"/>
  <c r="AV635" i="21" s="1"/>
  <c r="AV640" i="21" s="1"/>
  <c r="AV645" i="21" s="1"/>
  <c r="Z15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F600" i="21"/>
  <c r="F611" i="21" s="1"/>
  <c r="F621" i="21" s="1"/>
  <c r="F629" i="21" s="1"/>
  <c r="F635" i="21" s="1"/>
  <c r="F640" i="21" s="1"/>
  <c r="F645" i="21" s="1"/>
  <c r="E15" i="23" s="1"/>
  <c r="AV534" i="21"/>
  <c r="AV545" i="21" s="1"/>
  <c r="AV556" i="21" s="1"/>
  <c r="AV566" i="21" s="1"/>
  <c r="AV576" i="21" s="1"/>
  <c r="AV583" i="21" s="1"/>
  <c r="AV588" i="21" s="1"/>
  <c r="Z14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F534" i="21"/>
  <c r="F545" i="21" s="1"/>
  <c r="F556" i="21" s="1"/>
  <c r="F566" i="21" s="1"/>
  <c r="F576" i="21" s="1"/>
  <c r="F583" i="21" s="1"/>
  <c r="F588" i="21" s="1"/>
  <c r="E14" i="23" s="1"/>
  <c r="AV495" i="21"/>
  <c r="AV504" i="21" s="1"/>
  <c r="AV511" i="21" s="1"/>
  <c r="AV517" i="21" s="1"/>
  <c r="AV522" i="21" s="1"/>
  <c r="Z13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F495" i="21"/>
  <c r="F504" i="21" s="1"/>
  <c r="F511" i="21" s="1"/>
  <c r="F517" i="21" s="1"/>
  <c r="F522" i="21" s="1"/>
  <c r="E13" i="23" s="1"/>
  <c r="AV457" i="21"/>
  <c r="AV466" i="21" s="1"/>
  <c r="AV474" i="21" s="1"/>
  <c r="AV480" i="21" s="1"/>
  <c r="AV485" i="21" s="1"/>
  <c r="Z12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F457" i="21"/>
  <c r="F466" i="21" s="1"/>
  <c r="F474" i="21" s="1"/>
  <c r="F480" i="21" s="1"/>
  <c r="F485" i="21" s="1"/>
  <c r="E12" i="23" s="1"/>
  <c r="J8" i="26"/>
  <c r="J9" i="26"/>
  <c r="J11" i="26"/>
  <c r="J12" i="26"/>
  <c r="J16" i="26"/>
  <c r="J17" i="26"/>
  <c r="J20" i="26"/>
  <c r="J5" i="26"/>
  <c r="J6" i="26"/>
  <c r="J24" i="26"/>
  <c r="J19" i="26"/>
  <c r="J7" i="26"/>
  <c r="AV407" i="21"/>
  <c r="AV418" i="21" s="1"/>
  <c r="AV428" i="21" s="1"/>
  <c r="AV435" i="21" s="1"/>
  <c r="AV442" i="21" s="1"/>
  <c r="AV447" i="21" s="1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L407" i="21"/>
  <c r="AL418" i="21" s="1"/>
  <c r="AL428" i="21" s="1"/>
  <c r="AL435" i="21" s="1"/>
  <c r="AL442" i="21" s="1"/>
  <c r="AL447" i="21" s="1"/>
  <c r="AJ407" i="21"/>
  <c r="AJ418" i="21" s="1"/>
  <c r="AJ428" i="21" s="1"/>
  <c r="AJ435" i="21" s="1"/>
  <c r="AJ442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F447" i="21" s="1"/>
  <c r="AD407" i="21"/>
  <c r="AD418" i="21" s="1"/>
  <c r="AD428" i="21" s="1"/>
  <c r="AD435" i="21" s="1"/>
  <c r="AD442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X447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P447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F407" i="21"/>
  <c r="F418" i="21" s="1"/>
  <c r="F428" i="21" s="1"/>
  <c r="F435" i="21" s="1"/>
  <c r="F442" i="21" s="1"/>
  <c r="AV349" i="21"/>
  <c r="AV360" i="21" s="1"/>
  <c r="AV370" i="21" s="1"/>
  <c r="AV378" i="21" s="1"/>
  <c r="AV384" i="21" s="1"/>
  <c r="AV390" i="21" s="1"/>
  <c r="AV395" i="21" s="1"/>
  <c r="Z10" i="23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L349" i="21"/>
  <c r="L360" i="21" s="1"/>
  <c r="L370" i="21" s="1"/>
  <c r="L378" i="21" s="1"/>
  <c r="L384" i="21" s="1"/>
  <c r="L390" i="21" s="1"/>
  <c r="L395" i="21" s="1"/>
  <c r="H10" i="23" s="1"/>
  <c r="J349" i="21"/>
  <c r="J360" i="21" s="1"/>
  <c r="J370" i="21" s="1"/>
  <c r="J378" i="21" s="1"/>
  <c r="J384" i="21" s="1"/>
  <c r="J390" i="21" s="1"/>
  <c r="J395" i="21" s="1"/>
  <c r="G10" i="23" s="1"/>
  <c r="F349" i="21"/>
  <c r="F360" i="21" s="1"/>
  <c r="F370" i="21" s="1"/>
  <c r="F378" i="21" s="1"/>
  <c r="F384" i="21" s="1"/>
  <c r="F390" i="21" s="1"/>
  <c r="F395" i="21" s="1"/>
  <c r="E10" i="23" s="1"/>
  <c r="AV291" i="21"/>
  <c r="AV302" i="21" s="1"/>
  <c r="AV312" i="21" s="1"/>
  <c r="AV320" i="21" s="1"/>
  <c r="AV327" i="21" s="1"/>
  <c r="AV332" i="21" s="1"/>
  <c r="AV337" i="21" s="1"/>
  <c r="Z9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F291" i="21"/>
  <c r="F302" i="21" s="1"/>
  <c r="F312" i="21" s="1"/>
  <c r="F320" i="21" s="1"/>
  <c r="F327" i="21" s="1"/>
  <c r="F332" i="21" s="1"/>
  <c r="F337" i="21" s="1"/>
  <c r="E9" i="23" s="1"/>
  <c r="AV251" i="21"/>
  <c r="AV260" i="21" s="1"/>
  <c r="AV268" i="21" s="1"/>
  <c r="AV274" i="21" s="1"/>
  <c r="AV279" i="21" s="1"/>
  <c r="Z8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F251" i="21"/>
  <c r="F260" i="21" s="1"/>
  <c r="F268" i="21" s="1"/>
  <c r="F274" i="21" s="1"/>
  <c r="F279" i="21" s="1"/>
  <c r="E8" i="23" s="1"/>
  <c r="AV215" i="21"/>
  <c r="AV224" i="21" s="1"/>
  <c r="AV230" i="21" s="1"/>
  <c r="AV236" i="21" s="1"/>
  <c r="AV241" i="21" s="1"/>
  <c r="Z7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F215" i="21"/>
  <c r="F224" i="21" s="1"/>
  <c r="F230" i="21" s="1"/>
  <c r="F236" i="21" s="1"/>
  <c r="F241" i="21" s="1"/>
  <c r="E7" i="23" s="1"/>
  <c r="AV180" i="21"/>
  <c r="AV188" i="21" s="1"/>
  <c r="AV194" i="21" s="1"/>
  <c r="AV200" i="21" s="1"/>
  <c r="AV205" i="21" s="1"/>
  <c r="Z6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F180" i="21"/>
  <c r="F188" i="21" s="1"/>
  <c r="F194" i="21" s="1"/>
  <c r="F200" i="21" s="1"/>
  <c r="F205" i="21" s="1"/>
  <c r="E6" i="23" s="1"/>
  <c r="AV142" i="21"/>
  <c r="AV151" i="21" s="1"/>
  <c r="AV159" i="21" s="1"/>
  <c r="AV165" i="21" s="1"/>
  <c r="AV170" i="21" s="1"/>
  <c r="Z5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F142" i="21"/>
  <c r="F151" i="21" s="1"/>
  <c r="F159" i="21" s="1"/>
  <c r="F165" i="21" s="1"/>
  <c r="F170" i="21" s="1"/>
  <c r="E5" i="23" s="1"/>
  <c r="J10" i="26"/>
  <c r="J13" i="26"/>
  <c r="J14" i="26"/>
  <c r="J15" i="26"/>
  <c r="J18" i="26"/>
  <c r="J21" i="26"/>
  <c r="J22" i="26"/>
  <c r="J23" i="26"/>
  <c r="J4" i="26"/>
  <c r="F104" i="21"/>
  <c r="F113" i="21" s="1"/>
  <c r="F121" i="21" s="1"/>
  <c r="F127" i="21" s="1"/>
  <c r="F132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V132" i="21" s="1"/>
  <c r="X104" i="21"/>
  <c r="X113" i="21" s="1"/>
  <c r="X121" i="21" s="1"/>
  <c r="X127" i="21" s="1"/>
  <c r="Z104" i="21"/>
  <c r="Z113" i="21" s="1"/>
  <c r="Z121" i="21" s="1"/>
  <c r="Z127" i="21" s="1"/>
  <c r="AB104" i="21"/>
  <c r="AB113" i="21" s="1"/>
  <c r="AB121" i="21" s="1"/>
  <c r="AB127" i="21" s="1"/>
  <c r="AB132" i="21" s="1"/>
  <c r="AD104" i="21"/>
  <c r="AD113" i="21" s="1"/>
  <c r="AD121" i="21" s="1"/>
  <c r="AD127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L132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V104" i="21"/>
  <c r="AV113" i="21" s="1"/>
  <c r="AV121" i="21" s="1"/>
  <c r="AV127" i="21" s="1"/>
  <c r="AV132" i="21" s="1"/>
  <c r="AV67" i="21"/>
  <c r="AV76" i="21" s="1"/>
  <c r="AV83" i="21" s="1"/>
  <c r="AV89" i="21" s="1"/>
  <c r="AV94" i="21" s="1"/>
  <c r="AT67" i="21"/>
  <c r="AT76" i="21" s="1"/>
  <c r="AT83" i="21" s="1"/>
  <c r="AT89" i="21" s="1"/>
  <c r="AR67" i="21"/>
  <c r="AR76" i="21" s="1"/>
  <c r="AR83" i="21" s="1"/>
  <c r="AR89" i="21" s="1"/>
  <c r="AR94" i="21" s="1"/>
  <c r="AP67" i="21"/>
  <c r="AP76" i="21" s="1"/>
  <c r="AP83" i="21" s="1"/>
  <c r="AP89" i="21" s="1"/>
  <c r="AP94" i="21" s="1"/>
  <c r="AN67" i="21"/>
  <c r="AN76" i="21" s="1"/>
  <c r="AN83" i="21" s="1"/>
  <c r="AN89" i="21" s="1"/>
  <c r="AL67" i="21"/>
  <c r="AL76" i="21" s="1"/>
  <c r="AL83" i="21" s="1"/>
  <c r="AL89" i="21" s="1"/>
  <c r="AL94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Z67" i="21"/>
  <c r="Z76" i="21" s="1"/>
  <c r="Z83" i="21" s="1"/>
  <c r="Z89" i="21" s="1"/>
  <c r="Z94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F67" i="21"/>
  <c r="F76" i="21" s="1"/>
  <c r="F83" i="21" s="1"/>
  <c r="F89" i="21" s="1"/>
  <c r="F94" i="21" s="1"/>
  <c r="F447" i="21" l="1"/>
  <c r="E11" i="23" s="1"/>
  <c r="T447" i="21"/>
  <c r="L11" i="23" s="1"/>
  <c r="M11" i="23"/>
  <c r="W11" i="23"/>
  <c r="X11" i="23"/>
  <c r="G11" i="23"/>
  <c r="H11" i="23"/>
  <c r="I11" i="23"/>
  <c r="R447" i="21"/>
  <c r="K11" i="23" s="1"/>
  <c r="N11" i="23"/>
  <c r="Z447" i="21"/>
  <c r="O11" i="23" s="1"/>
  <c r="AB447" i="21"/>
  <c r="P11" i="23" s="1"/>
  <c r="AD447" i="21"/>
  <c r="Q11" i="23" s="1"/>
  <c r="AH447" i="21"/>
  <c r="S11" i="23" s="1"/>
  <c r="AJ447" i="21"/>
  <c r="T11" i="23" s="1"/>
  <c r="AN447" i="21"/>
  <c r="V11" i="23" s="1"/>
  <c r="Z11" i="23"/>
  <c r="J11" i="23"/>
  <c r="R11" i="23"/>
  <c r="U11" i="23"/>
  <c r="Y11" i="23"/>
  <c r="I10" i="23"/>
  <c r="X132" i="21"/>
  <c r="N4" i="23" s="1"/>
  <c r="AN132" i="21"/>
  <c r="V4" i="23" s="1"/>
  <c r="J132" i="21"/>
  <c r="G4" i="23" s="1"/>
  <c r="Z132" i="21"/>
  <c r="O4" i="23" s="1"/>
  <c r="AP132" i="21"/>
  <c r="W4" i="23" s="1"/>
  <c r="K4" i="23"/>
  <c r="L132" i="21"/>
  <c r="H4" i="23" s="1"/>
  <c r="AR132" i="21"/>
  <c r="X4" i="23" s="1"/>
  <c r="Z4" i="23"/>
  <c r="R4" i="23"/>
  <c r="J4" i="23"/>
  <c r="N132" i="21"/>
  <c r="I4" i="23" s="1"/>
  <c r="AD132" i="21"/>
  <c r="Q4" i="23" s="1"/>
  <c r="AT132" i="21"/>
  <c r="Y4" i="23" s="1"/>
  <c r="U4" i="23"/>
  <c r="M4" i="23"/>
  <c r="P4" i="23"/>
  <c r="T4" i="23"/>
  <c r="L4" i="23"/>
  <c r="S4" i="23"/>
  <c r="E4" i="23"/>
  <c r="AT94" i="21"/>
  <c r="Y3" i="23" s="1"/>
  <c r="U3" i="23"/>
  <c r="AN94" i="21"/>
  <c r="V3" i="23" s="1"/>
  <c r="AB94" i="21"/>
  <c r="P3" i="23" s="1"/>
  <c r="H3" i="23"/>
  <c r="J3" i="23"/>
  <c r="Q3" i="23"/>
  <c r="I3" i="23"/>
  <c r="M3" i="23"/>
  <c r="N3" i="23"/>
  <c r="R3" i="23"/>
  <c r="X3" i="23"/>
  <c r="Z3" i="23"/>
  <c r="G3" i="23"/>
  <c r="O3" i="23"/>
  <c r="W3" i="23"/>
  <c r="S3" i="23"/>
  <c r="K3" i="23"/>
  <c r="L3" i="23"/>
  <c r="T3" i="23"/>
  <c r="E3" i="23"/>
  <c r="Y34" i="22"/>
  <c r="Z34" i="22"/>
  <c r="AP11" i="21"/>
  <c r="AP22" i="21" s="1"/>
  <c r="AP31" i="21" s="1"/>
  <c r="AP38" i="21" s="1"/>
  <c r="AP45" i="21" s="1"/>
  <c r="AP52" i="21" s="1"/>
  <c r="AP57" i="21" s="1"/>
  <c r="W2" i="23" s="1"/>
  <c r="W32" i="23" l="1"/>
  <c r="F21" i="24" s="1"/>
  <c r="G26" i="26"/>
  <c r="I26" i="26" s="1"/>
  <c r="I30" i="26" l="1"/>
  <c r="I29" i="26"/>
  <c r="I28" i="26"/>
  <c r="AC34" i="22"/>
  <c r="AB34" i="22"/>
  <c r="AA34" i="22"/>
  <c r="U34" i="22"/>
  <c r="X34" i="22"/>
  <c r="W34" i="22"/>
  <c r="V34" i="22"/>
  <c r="T34" i="22"/>
  <c r="O34" i="22"/>
  <c r="S34" i="22"/>
  <c r="R34" i="22"/>
  <c r="Q34" i="22"/>
  <c r="P34" i="22"/>
  <c r="N34" i="22"/>
  <c r="M34" i="22"/>
  <c r="L34" i="22"/>
  <c r="K34" i="22"/>
  <c r="J34" i="22"/>
  <c r="I34" i="22"/>
  <c r="G34" i="22"/>
  <c r="AE30" i="22"/>
  <c r="AE29" i="22"/>
  <c r="AE28" i="22"/>
  <c r="AE27" i="22"/>
  <c r="AE26" i="22"/>
  <c r="AE25" i="22"/>
  <c r="AE24" i="22"/>
  <c r="AE23" i="22"/>
  <c r="AE22" i="22"/>
  <c r="AE21" i="22"/>
  <c r="AE20" i="22"/>
  <c r="AE19" i="22"/>
  <c r="AE18" i="22"/>
  <c r="AE17" i="22"/>
  <c r="AE16" i="22"/>
  <c r="AE15" i="22"/>
  <c r="AE14" i="22"/>
  <c r="AE13" i="22"/>
  <c r="AE12" i="22"/>
  <c r="AE11" i="22"/>
  <c r="AE10" i="22"/>
  <c r="AE9" i="22"/>
  <c r="AE8" i="22"/>
  <c r="AE7" i="22"/>
  <c r="AE6" i="22"/>
  <c r="AE5" i="22"/>
  <c r="AE4" i="22"/>
  <c r="AE3" i="22"/>
  <c r="AE2" i="22"/>
  <c r="AV11" i="21"/>
  <c r="AV22" i="21" s="1"/>
  <c r="AV31" i="21" s="1"/>
  <c r="AV38" i="21" s="1"/>
  <c r="AV45" i="21" s="1"/>
  <c r="AV52" i="21" s="1"/>
  <c r="AV57" i="21" s="1"/>
  <c r="Z2" i="23" s="1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H11" i="21"/>
  <c r="AH22" i="21" s="1"/>
  <c r="AH31" i="21" s="1"/>
  <c r="AH38" i="21" s="1"/>
  <c r="AH45" i="21" s="1"/>
  <c r="AH52" i="21" s="1"/>
  <c r="AH57" i="21" s="1"/>
  <c r="S2" i="23" s="1"/>
  <c r="AN11" i="21"/>
  <c r="AN22" i="21" s="1"/>
  <c r="AN31" i="21" s="1"/>
  <c r="AN38" i="21" s="1"/>
  <c r="AN45" i="21" s="1"/>
  <c r="AN52" i="21" s="1"/>
  <c r="AN57" i="21" s="1"/>
  <c r="V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F11" i="21"/>
  <c r="AF22" i="21" s="1"/>
  <c r="AF31" i="21" s="1"/>
  <c r="AF38" i="21" s="1"/>
  <c r="AF45" i="21" s="1"/>
  <c r="AF52" i="21" s="1"/>
  <c r="AF57" i="21" s="1"/>
  <c r="R2" i="23" s="1"/>
  <c r="V11" i="21"/>
  <c r="V22" i="21" s="1"/>
  <c r="V31" i="21" s="1"/>
  <c r="V38" i="21" s="1"/>
  <c r="V45" i="21" s="1"/>
  <c r="V52" i="21" s="1"/>
  <c r="V57" i="21" s="1"/>
  <c r="M2" i="23" s="1"/>
  <c r="AD11" i="21"/>
  <c r="AD22" i="21" s="1"/>
  <c r="AD31" i="21" s="1"/>
  <c r="AD38" i="21" s="1"/>
  <c r="AD45" i="21" s="1"/>
  <c r="AD52" i="21" s="1"/>
  <c r="AD57" i="21" s="1"/>
  <c r="Q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T11" i="21"/>
  <c r="T22" i="21" s="1"/>
  <c r="T31" i="21" s="1"/>
  <c r="T38" i="21" s="1"/>
  <c r="T45" i="21" s="1"/>
  <c r="T52" i="21" s="1"/>
  <c r="T57" i="21" s="1"/>
  <c r="L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F11" i="21"/>
  <c r="F22" i="21" s="1"/>
  <c r="F31" i="21" s="1"/>
  <c r="F38" i="21" s="1"/>
  <c r="F45" i="21" s="1"/>
  <c r="F52" i="21" s="1"/>
  <c r="F57" i="21" s="1"/>
  <c r="E2" i="23" s="1"/>
  <c r="K32" i="23" l="1"/>
  <c r="E32" i="23"/>
  <c r="T32" i="23"/>
  <c r="L32" i="23"/>
  <c r="U32" i="23"/>
  <c r="N32" i="23"/>
  <c r="V32" i="23"/>
  <c r="J32" i="23"/>
  <c r="F7" i="24" s="1"/>
  <c r="R32" i="23"/>
  <c r="S32" i="23"/>
  <c r="P32" i="23"/>
  <c r="Q32" i="23"/>
  <c r="I32" i="23"/>
  <c r="X32" i="23"/>
  <c r="H32" i="23"/>
  <c r="M32" i="23"/>
  <c r="O32" i="23"/>
  <c r="G32" i="23"/>
  <c r="Y32" i="23"/>
  <c r="Z32" i="23"/>
  <c r="AE34" i="22"/>
  <c r="F15" i="24" l="1"/>
  <c r="F3" i="24"/>
  <c r="F22" i="24"/>
  <c r="F10" i="24"/>
  <c r="F18" i="24"/>
  <c r="F20" i="24"/>
  <c r="F6" i="24"/>
  <c r="F12" i="24"/>
  <c r="F23" i="24"/>
  <c r="F4" i="24"/>
  <c r="F9" i="24"/>
  <c r="F14" i="24"/>
  <c r="F13" i="24"/>
  <c r="F16" i="24"/>
  <c r="F5" i="24"/>
  <c r="F19" i="24"/>
  <c r="F11" i="24"/>
  <c r="F17" i="24"/>
  <c r="F8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<sst xmlns="http://schemas.openxmlformats.org/spreadsheetml/2006/main" count="9427" uniqueCount="351">
  <si>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</si>
  <si>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</si>
  <si>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</si>
  <si>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</si>
  <si>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</si>
  <si>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</si>
  <si>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</si>
  <si>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</si>
  <si>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</si>
  <si>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</si>
  <si>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</si>
  <si>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</si>
  <si>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</si>
  <si>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</si>
  <si>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</si>
  <si>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</si>
  <si>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</si>
  <si>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</si>
  <si>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</si>
  <si>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</si>
  <si>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</si>
  <si>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</si>
  <si>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</si>
  <si>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</si>
  <si>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</si>
  <si>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</si>
  <si>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</si>
  <si>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</si>
  <si>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</si>
  <si>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</si>
  <si>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</si>
  <si>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</si>
  <si>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</si>
  <si>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</si>
  <si>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</si>
  <si>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</si>
  <si>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</si>
  <si>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</si>
  <si>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</si>
  <si>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</si>
  <si>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</si>
  <si>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</si>
  <si>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</si>
  <si>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</si>
  <si>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</si>
  <si>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</si>
  <si>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</si>
  <si>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</si>
  <si>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</si>
  <si>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</si>
  <si>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</si>
  <si>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</si>
  <si>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</si>
  <si>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</si>
  <si>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</si>
  <si>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</si>
  <si>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</si>
  <si>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</si>
  <si>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</si>
  <si>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</si>
  <si>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</si>
  <si>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</si>
  <si>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</si>
  <si>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</si>
  <si>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</si>
  <si>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</si>
  <si>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</si>
  <si>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</si>
  <si>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</si>
  <si>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</si>
  <si>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</si>
  <si>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</si>
  <si>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</si>
  <si>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</si>
  <si>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</si>
  <si>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</si>
  <si>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</si>
  <si>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</si>
  <si>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</si>
  <si>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</si>
  <si>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</si>
  <si>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</si>
  <si>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</si>
  <si>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</si>
  <si>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</si>
  <si>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</si>
  <si>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</si>
  <si>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</si>
  <si>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</si>
  <si>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</si>
  <si>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</si>
  <si>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</si>
  <si>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</si>
  <si>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</si>
  <si>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</si>
  <si>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</si>
  <si>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</si>
  <si>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</si>
  <si>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</si>
  <si>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</si>
  <si>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</si>
  <si>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</si>
  <si>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</si>
  <si>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</si>
  <si>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</si>
  <si>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</si>
  <si>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</si>
  <si>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</si>
  <si>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</si>
  <si>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</si>
  <si>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</si>
  <si>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</si>
  <si>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</si>
  <si>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</si>
  <si>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</si>
  <si>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</si>
  <si>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</si>
  <si>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</si>
  <si>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</si>
  <si>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</si>
  <si>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</si>
  <si>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</si>
  <si>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</si>
  <si>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</si>
  <si>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</si>
  <si>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</si>
  <si>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</si>
  <si>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</si>
  <si>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</si>
  <si>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</si>
  <si>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</si>
  <si>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</si>
  <si>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</si>
  <si>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</si>
  <si>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</si>
  <si>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</si>
  <si>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</si>
  <si>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</si>
  <si>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</si>
  <si>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</si>
  <si>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</si>
  <si>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</si>
  <si>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</si>
  <si>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</si>
  <si>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</si>
  <si>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</si>
  <si>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</si>
  <si>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</si>
  <si>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</si>
  <si>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</si>
  <si>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</si>
  <si>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</si>
  <si>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</si>
  <si>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</si>
  <si>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</si>
  <si>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</si>
  <si>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</si>
  <si>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</si>
  <si>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</si>
  <si>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</si>
  <si>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</si>
  <si>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</si>
  <si>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</si>
  <si>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</si>
  <si>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</si>
  <si>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</si>
  <si>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</si>
  <si>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</si>
  <si>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</si>
  <si>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</si>
  <si>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</si>
  <si>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</si>
  <si>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</si>
  <si>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</si>
  <si>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</si>
  <si>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</si>
  <si>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</si>
  <si>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</si>
  <si>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</si>
  <si>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</si>
  <si>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</si>
  <si>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</si>
  <si>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</si>
  <si>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</si>
  <si>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</si>
  <si>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</si>
  <si>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</si>
  <si>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</si>
  <si>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</si>
  <si>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</si>
  <si>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</si>
  <si>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</si>
  <si>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</si>
  <si>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</si>
  <si>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</si>
  <si>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</si>
  <si>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</si>
  <si>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</si>
  <si>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</si>
  <si>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</si>
  <si>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</si>
  <si>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</si>
  <si>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</si>
  <si>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</si>
  <si>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</si>
  <si>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</si>
  <si>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</si>
  <si>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</si>
  <si>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</si>
  <si>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</si>
  <si>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</si>
  <si>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</si>
  <si>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</si>
  <si>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</si>
  <si>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</si>
  <si>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</si>
  <si>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</si>
  <si>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</si>
  <si>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</si>
  <si>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</si>
  <si>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</si>
  <si>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</si>
  <si>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</si>
  <si>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</si>
  <si>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</si>
  <si>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</si>
  <si>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</si>
  <si>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</si>
  <si>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</si>
  <si>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</si>
  <si>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</si>
  <si>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</si>
  <si>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</si>
  <si>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</si>
  <si>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</si>
  <si>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</si>
  <si>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</si>
  <si>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</si>
  <si>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</si>
  <si>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</si>
  <si>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</si>
  <si>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</si>
  <si>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</si>
  <si>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</si>
  <si>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</si>
  <si>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</si>
  <si>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</si>
  <si>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</si>
  <si>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</si>
  <si>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</si>
  <si>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</si>
  <si>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</si>
  <si>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</si>
  <si>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</si>
  <si>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</si>
  <si>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</si>
  <si>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</si>
  <si>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</si>
  <si>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</si>
  <si>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</si>
  <si>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</si>
  <si>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</si>
  <si>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</si>
  <si>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</si>
  <si>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</si>
  <si>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</si>
  <si>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</si>
  <si>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</si>
  <si>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</si>
  <si>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</si>
  <si>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</si>
  <si>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</si>
  <si>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</si>
  <si>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</si>
  <si>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</si>
  <si>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</si>
  <si>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</si>
  <si>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</si>
  <si>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</si>
  <si>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</si>
  <si>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</si>
  <si>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</si>
  <si>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</si>
  <si>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</si>
  <si>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</si>
  <si>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</si>
  <si>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</si>
  <si>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</si>
  <si>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</si>
  <si>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</si>
  <si>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</si>
  <si>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</si>
  <si>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</si>
  <si>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</si>
  <si>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</si>
  <si>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</si>
  <si>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</si>
  <si>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</si>
  <si>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</si>
  <si>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</si>
  <si>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</si>
  <si>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</si>
  <si>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BUCAREST   26</t>
  </si>
  <si>
    <t>SHANGAI         23                INDIAN WELLS      24                   SHANGAI      25             MONTECARLO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</si>
  <si>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</si>
  <si>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</si>
  <si>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</si>
  <si>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</si>
  <si>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</si>
  <si>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</si>
  <si>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</si>
  <si>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</si>
  <si>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</si>
  <si>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</si>
  <si>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</si>
  <si>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</si>
  <si>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</si>
  <si>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</si>
  <si>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</si>
  <si>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</si>
  <si>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</si>
  <si>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</si>
  <si>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</si>
  <si>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</si>
  <si>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SHIMBAKURO</t>
  </si>
  <si>
    <t>BASHILASHVILI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</si>
  <si>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</si>
  <si>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</si>
  <si>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LONDRA           26</t>
  </si>
  <si>
    <t>FEARNLEY</t>
  </si>
  <si>
    <t>HARRIS</t>
  </si>
  <si>
    <t>VALLEJO</t>
  </si>
  <si>
    <t>FERY</t>
  </si>
  <si>
    <t>MOCHIZUKI</t>
  </si>
  <si>
    <t>BOYER</t>
  </si>
  <si>
    <t>SAMUEL</t>
  </si>
  <si>
    <t xml:space="preserve">ALICE </t>
  </si>
  <si>
    <t>CORIGLIANO</t>
  </si>
  <si>
    <t>ALY</t>
  </si>
  <si>
    <t>SANTIAGO            26                    MALLORCA               26              BASTAAD                   26</t>
  </si>
  <si>
    <t>UMAG                 26</t>
  </si>
  <si>
    <t>GSTAAD                    26               KITZBUHEL          26</t>
  </si>
  <si>
    <t>MARRAKECH     26                    ESTORIL               26</t>
  </si>
  <si>
    <t>SVAJDA Z.</t>
  </si>
  <si>
    <t>NISHIKORI</t>
  </si>
  <si>
    <t>+2</t>
  </si>
  <si>
    <t>-2</t>
  </si>
  <si>
    <t>LOS CABOS              26</t>
  </si>
  <si>
    <t>DUBAI              23                 AMBURGO           23               WASHINGTON        26</t>
  </si>
  <si>
    <t>VAN ASSCHE</t>
  </si>
  <si>
    <t>MADRID        23           CANADA            23          SHANGAI           24           INDIAN WELLS           24                        ROMA             25              CANADA    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</si>
</sst>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0" fontId="13" fillId="7" borderId="1" xfId="0" applyFont="1" applyFill="1" applyBorder="1"/>
    <xf numFmtId="166" fontId="13" fillId="7" borderId="1" xfId="0" applyNumberFormat="1" applyFont="1" applyFill="1" applyBorder="1"/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hinvitti@gmail.com" TargetMode="External"/><Relationship Id="rId13" Type="http://schemas.openxmlformats.org/officeDocument/2006/relationships/hyperlink" Target="mailto:gl.ranzin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stiv4lani@gmail.com" TargetMode="External"/><Relationship Id="rId12" Type="http://schemas.openxmlformats.org/officeDocument/2006/relationships/hyperlink" Target="mailto:paivime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germano.pianezzi@gmail.com" TargetMode="External"/><Relationship Id="rId11" Type="http://schemas.openxmlformats.org/officeDocument/2006/relationships/hyperlink" Target="mailto:mmontagnanimarelli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albeci66@gmail.com" TargetMode="External"/><Relationship Id="rId10" Type="http://schemas.openxmlformats.org/officeDocument/2006/relationships/hyperlink" Target="mailto:ideadilisa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foglianiandrea70@gmail.com" TargetMode="External"/><Relationship Id="rId14" Type="http://schemas.openxmlformats.org/officeDocument/2006/relationships/hyperlink" Target="mailto:mcostarell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24"/>
  <sheetViews>
    <sheetView showGridLines="0" tabSelected="1" zoomScale="90" zoomScaleNormal="90" workbookViewId="0"/>
  </sheetViews>
  <sheetFormatPr defaultRowHeight="20.399999999999999" x14ac:dyDescent="0.35"/>
  <cols>
    <col min="1" max="1" width="33.19921875" style="54" customWidth="1"/>
    <col min="2" max="2" width="12.5" style="53" bestFit="1" customWidth="1"/>
    <col min="3" max="4" width="8.69921875" style="54"/>
    <col min="5" max="5" width="33.19921875" style="54" customWidth="1"/>
    <col min="6" max="6" width="12.09765625" style="61" bestFit="1" customWidth="1"/>
    <col min="7" max="7" width="8.69921875" style="55"/>
    <col min="8" max="9" width="8.69921875" style="54"/>
    <col min="10" max="10" width="25.19921875" style="54" bestFit="1" customWidth="1"/>
    <col min="11" max="11" width="8.8984375" style="54" bestFit="1" customWidth="1"/>
    <col min="12" max="256" width="8.69921875" style="54"/>
    <col min="257" max="257" width="33.19921875" style="54" customWidth="1"/>
    <col min="258" max="258" width="12.5" style="54" bestFit="1" customWidth="1"/>
    <col min="259" max="260" width="8.69921875" style="54"/>
    <col min="261" max="261" width="33.19921875" style="54" customWidth="1"/>
    <col min="262" max="262" width="12.09765625" style="54" bestFit="1" customWidth="1"/>
    <col min="263" max="265" width="8.69921875" style="54"/>
    <col min="266" max="266" width="23.69921875" style="54" bestFit="1" customWidth="1"/>
    <col min="267" max="267" width="8.8984375" style="54" bestFit="1" customWidth="1"/>
    <col min="268" max="512" width="8.69921875" style="54"/>
    <col min="513" max="513" width="33.19921875" style="54" customWidth="1"/>
    <col min="514" max="514" width="12.5" style="54" bestFit="1" customWidth="1"/>
    <col min="515" max="516" width="8.69921875" style="54"/>
    <col min="517" max="517" width="33.19921875" style="54" customWidth="1"/>
    <col min="518" max="518" width="12.09765625" style="54" bestFit="1" customWidth="1"/>
    <col min="519" max="521" width="8.69921875" style="54"/>
    <col min="522" max="522" width="23.69921875" style="54" bestFit="1" customWidth="1"/>
    <col min="523" max="523" width="8.8984375" style="54" bestFit="1" customWidth="1"/>
    <col min="524" max="768" width="8.69921875" style="54"/>
    <col min="769" max="769" width="33.19921875" style="54" customWidth="1"/>
    <col min="770" max="770" width="12.5" style="54" bestFit="1" customWidth="1"/>
    <col min="771" max="772" width="8.69921875" style="54"/>
    <col min="773" max="773" width="33.19921875" style="54" customWidth="1"/>
    <col min="774" max="774" width="12.09765625" style="54" bestFit="1" customWidth="1"/>
    <col min="775" max="777" width="8.69921875" style="54"/>
    <col min="778" max="778" width="23.69921875" style="54" bestFit="1" customWidth="1"/>
    <col min="779" max="779" width="8.8984375" style="54" bestFit="1" customWidth="1"/>
    <col min="780" max="1024" width="8.69921875" style="54"/>
    <col min="1025" max="1025" width="33.19921875" style="54" customWidth="1"/>
    <col min="1026" max="1026" width="12.5" style="54" bestFit="1" customWidth="1"/>
    <col min="1027" max="1028" width="8.69921875" style="54"/>
    <col min="1029" max="1029" width="33.19921875" style="54" customWidth="1"/>
    <col min="1030" max="1030" width="12.09765625" style="54" bestFit="1" customWidth="1"/>
    <col min="1031" max="1033" width="8.69921875" style="54"/>
    <col min="1034" max="1034" width="23.69921875" style="54" bestFit="1" customWidth="1"/>
    <col min="1035" max="1035" width="8.8984375" style="54" bestFit="1" customWidth="1"/>
    <col min="1036" max="1280" width="8.69921875" style="54"/>
    <col min="1281" max="1281" width="33.19921875" style="54" customWidth="1"/>
    <col min="1282" max="1282" width="12.5" style="54" bestFit="1" customWidth="1"/>
    <col min="1283" max="1284" width="8.69921875" style="54"/>
    <col min="1285" max="1285" width="33.19921875" style="54" customWidth="1"/>
    <col min="1286" max="1286" width="12.09765625" style="54" bestFit="1" customWidth="1"/>
    <col min="1287" max="1289" width="8.69921875" style="54"/>
    <col min="1290" max="1290" width="23.69921875" style="54" bestFit="1" customWidth="1"/>
    <col min="1291" max="1291" width="8.8984375" style="54" bestFit="1" customWidth="1"/>
    <col min="1292" max="1536" width="8.69921875" style="54"/>
    <col min="1537" max="1537" width="33.19921875" style="54" customWidth="1"/>
    <col min="1538" max="1538" width="12.5" style="54" bestFit="1" customWidth="1"/>
    <col min="1539" max="1540" width="8.69921875" style="54"/>
    <col min="1541" max="1541" width="33.19921875" style="54" customWidth="1"/>
    <col min="1542" max="1542" width="12.09765625" style="54" bestFit="1" customWidth="1"/>
    <col min="1543" max="1545" width="8.69921875" style="54"/>
    <col min="1546" max="1546" width="23.69921875" style="54" bestFit="1" customWidth="1"/>
    <col min="1547" max="1547" width="8.8984375" style="54" bestFit="1" customWidth="1"/>
    <col min="1548" max="1792" width="8.69921875" style="54"/>
    <col min="1793" max="1793" width="33.19921875" style="54" customWidth="1"/>
    <col min="1794" max="1794" width="12.5" style="54" bestFit="1" customWidth="1"/>
    <col min="1795" max="1796" width="8.69921875" style="54"/>
    <col min="1797" max="1797" width="33.19921875" style="54" customWidth="1"/>
    <col min="1798" max="1798" width="12.09765625" style="54" bestFit="1" customWidth="1"/>
    <col min="1799" max="1801" width="8.69921875" style="54"/>
    <col min="1802" max="1802" width="23.69921875" style="54" bestFit="1" customWidth="1"/>
    <col min="1803" max="1803" width="8.8984375" style="54" bestFit="1" customWidth="1"/>
    <col min="1804" max="2048" width="8.69921875" style="54"/>
    <col min="2049" max="2049" width="33.19921875" style="54" customWidth="1"/>
    <col min="2050" max="2050" width="12.5" style="54" bestFit="1" customWidth="1"/>
    <col min="2051" max="2052" width="8.69921875" style="54"/>
    <col min="2053" max="2053" width="33.19921875" style="54" customWidth="1"/>
    <col min="2054" max="2054" width="12.09765625" style="54" bestFit="1" customWidth="1"/>
    <col min="2055" max="2057" width="8.69921875" style="54"/>
    <col min="2058" max="2058" width="23.69921875" style="54" bestFit="1" customWidth="1"/>
    <col min="2059" max="2059" width="8.8984375" style="54" bestFit="1" customWidth="1"/>
    <col min="2060" max="2304" width="8.69921875" style="54"/>
    <col min="2305" max="2305" width="33.19921875" style="54" customWidth="1"/>
    <col min="2306" max="2306" width="12.5" style="54" bestFit="1" customWidth="1"/>
    <col min="2307" max="2308" width="8.69921875" style="54"/>
    <col min="2309" max="2309" width="33.19921875" style="54" customWidth="1"/>
    <col min="2310" max="2310" width="12.09765625" style="54" bestFit="1" customWidth="1"/>
    <col min="2311" max="2313" width="8.69921875" style="54"/>
    <col min="2314" max="2314" width="23.69921875" style="54" bestFit="1" customWidth="1"/>
    <col min="2315" max="2315" width="8.8984375" style="54" bestFit="1" customWidth="1"/>
    <col min="2316" max="2560" width="8.69921875" style="54"/>
    <col min="2561" max="2561" width="33.19921875" style="54" customWidth="1"/>
    <col min="2562" max="2562" width="12.5" style="54" bestFit="1" customWidth="1"/>
    <col min="2563" max="2564" width="8.69921875" style="54"/>
    <col min="2565" max="2565" width="33.19921875" style="54" customWidth="1"/>
    <col min="2566" max="2566" width="12.09765625" style="54" bestFit="1" customWidth="1"/>
    <col min="2567" max="2569" width="8.69921875" style="54"/>
    <col min="2570" max="2570" width="23.69921875" style="54" bestFit="1" customWidth="1"/>
    <col min="2571" max="2571" width="8.8984375" style="54" bestFit="1" customWidth="1"/>
    <col min="2572" max="2816" width="8.69921875" style="54"/>
    <col min="2817" max="2817" width="33.19921875" style="54" customWidth="1"/>
    <col min="2818" max="2818" width="12.5" style="54" bestFit="1" customWidth="1"/>
    <col min="2819" max="2820" width="8.69921875" style="54"/>
    <col min="2821" max="2821" width="33.19921875" style="54" customWidth="1"/>
    <col min="2822" max="2822" width="12.09765625" style="54" bestFit="1" customWidth="1"/>
    <col min="2823" max="2825" width="8.69921875" style="54"/>
    <col min="2826" max="2826" width="23.69921875" style="54" bestFit="1" customWidth="1"/>
    <col min="2827" max="2827" width="8.8984375" style="54" bestFit="1" customWidth="1"/>
    <col min="2828" max="3072" width="8.69921875" style="54"/>
    <col min="3073" max="3073" width="33.19921875" style="54" customWidth="1"/>
    <col min="3074" max="3074" width="12.5" style="54" bestFit="1" customWidth="1"/>
    <col min="3075" max="3076" width="8.69921875" style="54"/>
    <col min="3077" max="3077" width="33.19921875" style="54" customWidth="1"/>
    <col min="3078" max="3078" width="12.09765625" style="54" bestFit="1" customWidth="1"/>
    <col min="3079" max="3081" width="8.69921875" style="54"/>
    <col min="3082" max="3082" width="23.69921875" style="54" bestFit="1" customWidth="1"/>
    <col min="3083" max="3083" width="8.8984375" style="54" bestFit="1" customWidth="1"/>
    <col min="3084" max="3328" width="8.69921875" style="54"/>
    <col min="3329" max="3329" width="33.19921875" style="54" customWidth="1"/>
    <col min="3330" max="3330" width="12.5" style="54" bestFit="1" customWidth="1"/>
    <col min="3331" max="3332" width="8.69921875" style="54"/>
    <col min="3333" max="3333" width="33.19921875" style="54" customWidth="1"/>
    <col min="3334" max="3334" width="12.09765625" style="54" bestFit="1" customWidth="1"/>
    <col min="3335" max="3337" width="8.69921875" style="54"/>
    <col min="3338" max="3338" width="23.69921875" style="54" bestFit="1" customWidth="1"/>
    <col min="3339" max="3339" width="8.8984375" style="54" bestFit="1" customWidth="1"/>
    <col min="3340" max="3584" width="8.69921875" style="54"/>
    <col min="3585" max="3585" width="33.19921875" style="54" customWidth="1"/>
    <col min="3586" max="3586" width="12.5" style="54" bestFit="1" customWidth="1"/>
    <col min="3587" max="3588" width="8.69921875" style="54"/>
    <col min="3589" max="3589" width="33.19921875" style="54" customWidth="1"/>
    <col min="3590" max="3590" width="12.09765625" style="54" bestFit="1" customWidth="1"/>
    <col min="3591" max="3593" width="8.69921875" style="54"/>
    <col min="3594" max="3594" width="23.69921875" style="54" bestFit="1" customWidth="1"/>
    <col min="3595" max="3595" width="8.8984375" style="54" bestFit="1" customWidth="1"/>
    <col min="3596" max="3840" width="8.69921875" style="54"/>
    <col min="3841" max="3841" width="33.19921875" style="54" customWidth="1"/>
    <col min="3842" max="3842" width="12.5" style="54" bestFit="1" customWidth="1"/>
    <col min="3843" max="3844" width="8.69921875" style="54"/>
    <col min="3845" max="3845" width="33.19921875" style="54" customWidth="1"/>
    <col min="3846" max="3846" width="12.09765625" style="54" bestFit="1" customWidth="1"/>
    <col min="3847" max="3849" width="8.69921875" style="54"/>
    <col min="3850" max="3850" width="23.69921875" style="54" bestFit="1" customWidth="1"/>
    <col min="3851" max="3851" width="8.8984375" style="54" bestFit="1" customWidth="1"/>
    <col min="3852" max="4096" width="8.69921875" style="54"/>
    <col min="4097" max="4097" width="33.19921875" style="54" customWidth="1"/>
    <col min="4098" max="4098" width="12.5" style="54" bestFit="1" customWidth="1"/>
    <col min="4099" max="4100" width="8.69921875" style="54"/>
    <col min="4101" max="4101" width="33.19921875" style="54" customWidth="1"/>
    <col min="4102" max="4102" width="12.09765625" style="54" bestFit="1" customWidth="1"/>
    <col min="4103" max="4105" width="8.69921875" style="54"/>
    <col min="4106" max="4106" width="23.69921875" style="54" bestFit="1" customWidth="1"/>
    <col min="4107" max="4107" width="8.8984375" style="54" bestFit="1" customWidth="1"/>
    <col min="4108" max="4352" width="8.69921875" style="54"/>
    <col min="4353" max="4353" width="33.19921875" style="54" customWidth="1"/>
    <col min="4354" max="4354" width="12.5" style="54" bestFit="1" customWidth="1"/>
    <col min="4355" max="4356" width="8.69921875" style="54"/>
    <col min="4357" max="4357" width="33.19921875" style="54" customWidth="1"/>
    <col min="4358" max="4358" width="12.09765625" style="54" bestFit="1" customWidth="1"/>
    <col min="4359" max="4361" width="8.69921875" style="54"/>
    <col min="4362" max="4362" width="23.69921875" style="54" bestFit="1" customWidth="1"/>
    <col min="4363" max="4363" width="8.8984375" style="54" bestFit="1" customWidth="1"/>
    <col min="4364" max="4608" width="8.69921875" style="54"/>
    <col min="4609" max="4609" width="33.19921875" style="54" customWidth="1"/>
    <col min="4610" max="4610" width="12.5" style="54" bestFit="1" customWidth="1"/>
    <col min="4611" max="4612" width="8.69921875" style="54"/>
    <col min="4613" max="4613" width="33.19921875" style="54" customWidth="1"/>
    <col min="4614" max="4614" width="12.09765625" style="54" bestFit="1" customWidth="1"/>
    <col min="4615" max="4617" width="8.69921875" style="54"/>
    <col min="4618" max="4618" width="23.69921875" style="54" bestFit="1" customWidth="1"/>
    <col min="4619" max="4619" width="8.8984375" style="54" bestFit="1" customWidth="1"/>
    <col min="4620" max="4864" width="8.69921875" style="54"/>
    <col min="4865" max="4865" width="33.19921875" style="54" customWidth="1"/>
    <col min="4866" max="4866" width="12.5" style="54" bestFit="1" customWidth="1"/>
    <col min="4867" max="4868" width="8.69921875" style="54"/>
    <col min="4869" max="4869" width="33.19921875" style="54" customWidth="1"/>
    <col min="4870" max="4870" width="12.09765625" style="54" bestFit="1" customWidth="1"/>
    <col min="4871" max="4873" width="8.69921875" style="54"/>
    <col min="4874" max="4874" width="23.69921875" style="54" bestFit="1" customWidth="1"/>
    <col min="4875" max="4875" width="8.8984375" style="54" bestFit="1" customWidth="1"/>
    <col min="4876" max="5120" width="8.69921875" style="54"/>
    <col min="5121" max="5121" width="33.19921875" style="54" customWidth="1"/>
    <col min="5122" max="5122" width="12.5" style="54" bestFit="1" customWidth="1"/>
    <col min="5123" max="5124" width="8.69921875" style="54"/>
    <col min="5125" max="5125" width="33.19921875" style="54" customWidth="1"/>
    <col min="5126" max="5126" width="12.09765625" style="54" bestFit="1" customWidth="1"/>
    <col min="5127" max="5129" width="8.69921875" style="54"/>
    <col min="5130" max="5130" width="23.69921875" style="54" bestFit="1" customWidth="1"/>
    <col min="5131" max="5131" width="8.8984375" style="54" bestFit="1" customWidth="1"/>
    <col min="5132" max="5376" width="8.69921875" style="54"/>
    <col min="5377" max="5377" width="33.19921875" style="54" customWidth="1"/>
    <col min="5378" max="5378" width="12.5" style="54" bestFit="1" customWidth="1"/>
    <col min="5379" max="5380" width="8.69921875" style="54"/>
    <col min="5381" max="5381" width="33.19921875" style="54" customWidth="1"/>
    <col min="5382" max="5382" width="12.09765625" style="54" bestFit="1" customWidth="1"/>
    <col min="5383" max="5385" width="8.69921875" style="54"/>
    <col min="5386" max="5386" width="23.69921875" style="54" bestFit="1" customWidth="1"/>
    <col min="5387" max="5387" width="8.8984375" style="54" bestFit="1" customWidth="1"/>
    <col min="5388" max="5632" width="8.69921875" style="54"/>
    <col min="5633" max="5633" width="33.19921875" style="54" customWidth="1"/>
    <col min="5634" max="5634" width="12.5" style="54" bestFit="1" customWidth="1"/>
    <col min="5635" max="5636" width="8.69921875" style="54"/>
    <col min="5637" max="5637" width="33.19921875" style="54" customWidth="1"/>
    <col min="5638" max="5638" width="12.09765625" style="54" bestFit="1" customWidth="1"/>
    <col min="5639" max="5641" width="8.69921875" style="54"/>
    <col min="5642" max="5642" width="23.69921875" style="54" bestFit="1" customWidth="1"/>
    <col min="5643" max="5643" width="8.8984375" style="54" bestFit="1" customWidth="1"/>
    <col min="5644" max="5888" width="8.69921875" style="54"/>
    <col min="5889" max="5889" width="33.19921875" style="54" customWidth="1"/>
    <col min="5890" max="5890" width="12.5" style="54" bestFit="1" customWidth="1"/>
    <col min="5891" max="5892" width="8.69921875" style="54"/>
    <col min="5893" max="5893" width="33.19921875" style="54" customWidth="1"/>
    <col min="5894" max="5894" width="12.09765625" style="54" bestFit="1" customWidth="1"/>
    <col min="5895" max="5897" width="8.69921875" style="54"/>
    <col min="5898" max="5898" width="23.69921875" style="54" bestFit="1" customWidth="1"/>
    <col min="5899" max="5899" width="8.8984375" style="54" bestFit="1" customWidth="1"/>
    <col min="5900" max="6144" width="8.69921875" style="54"/>
    <col min="6145" max="6145" width="33.19921875" style="54" customWidth="1"/>
    <col min="6146" max="6146" width="12.5" style="54" bestFit="1" customWidth="1"/>
    <col min="6147" max="6148" width="8.69921875" style="54"/>
    <col min="6149" max="6149" width="33.19921875" style="54" customWidth="1"/>
    <col min="6150" max="6150" width="12.09765625" style="54" bestFit="1" customWidth="1"/>
    <col min="6151" max="6153" width="8.69921875" style="54"/>
    <col min="6154" max="6154" width="23.69921875" style="54" bestFit="1" customWidth="1"/>
    <col min="6155" max="6155" width="8.8984375" style="54" bestFit="1" customWidth="1"/>
    <col min="6156" max="6400" width="8.69921875" style="54"/>
    <col min="6401" max="6401" width="33.19921875" style="54" customWidth="1"/>
    <col min="6402" max="6402" width="12.5" style="54" bestFit="1" customWidth="1"/>
    <col min="6403" max="6404" width="8.69921875" style="54"/>
    <col min="6405" max="6405" width="33.19921875" style="54" customWidth="1"/>
    <col min="6406" max="6406" width="12.09765625" style="54" bestFit="1" customWidth="1"/>
    <col min="6407" max="6409" width="8.69921875" style="54"/>
    <col min="6410" max="6410" width="23.69921875" style="54" bestFit="1" customWidth="1"/>
    <col min="6411" max="6411" width="8.8984375" style="54" bestFit="1" customWidth="1"/>
    <col min="6412" max="6656" width="8.69921875" style="54"/>
    <col min="6657" max="6657" width="33.19921875" style="54" customWidth="1"/>
    <col min="6658" max="6658" width="12.5" style="54" bestFit="1" customWidth="1"/>
    <col min="6659" max="6660" width="8.69921875" style="54"/>
    <col min="6661" max="6661" width="33.19921875" style="54" customWidth="1"/>
    <col min="6662" max="6662" width="12.09765625" style="54" bestFit="1" customWidth="1"/>
    <col min="6663" max="6665" width="8.69921875" style="54"/>
    <col min="6666" max="6666" width="23.69921875" style="54" bestFit="1" customWidth="1"/>
    <col min="6667" max="6667" width="8.8984375" style="54" bestFit="1" customWidth="1"/>
    <col min="6668" max="6912" width="8.69921875" style="54"/>
    <col min="6913" max="6913" width="33.19921875" style="54" customWidth="1"/>
    <col min="6914" max="6914" width="12.5" style="54" bestFit="1" customWidth="1"/>
    <col min="6915" max="6916" width="8.69921875" style="54"/>
    <col min="6917" max="6917" width="33.19921875" style="54" customWidth="1"/>
    <col min="6918" max="6918" width="12.09765625" style="54" bestFit="1" customWidth="1"/>
    <col min="6919" max="6921" width="8.69921875" style="54"/>
    <col min="6922" max="6922" width="23.69921875" style="54" bestFit="1" customWidth="1"/>
    <col min="6923" max="6923" width="8.8984375" style="54" bestFit="1" customWidth="1"/>
    <col min="6924" max="7168" width="8.69921875" style="54"/>
    <col min="7169" max="7169" width="33.19921875" style="54" customWidth="1"/>
    <col min="7170" max="7170" width="12.5" style="54" bestFit="1" customWidth="1"/>
    <col min="7171" max="7172" width="8.69921875" style="54"/>
    <col min="7173" max="7173" width="33.19921875" style="54" customWidth="1"/>
    <col min="7174" max="7174" width="12.09765625" style="54" bestFit="1" customWidth="1"/>
    <col min="7175" max="7177" width="8.69921875" style="54"/>
    <col min="7178" max="7178" width="23.69921875" style="54" bestFit="1" customWidth="1"/>
    <col min="7179" max="7179" width="8.8984375" style="54" bestFit="1" customWidth="1"/>
    <col min="7180" max="7424" width="8.69921875" style="54"/>
    <col min="7425" max="7425" width="33.19921875" style="54" customWidth="1"/>
    <col min="7426" max="7426" width="12.5" style="54" bestFit="1" customWidth="1"/>
    <col min="7427" max="7428" width="8.69921875" style="54"/>
    <col min="7429" max="7429" width="33.19921875" style="54" customWidth="1"/>
    <col min="7430" max="7430" width="12.09765625" style="54" bestFit="1" customWidth="1"/>
    <col min="7431" max="7433" width="8.69921875" style="54"/>
    <col min="7434" max="7434" width="23.69921875" style="54" bestFit="1" customWidth="1"/>
    <col min="7435" max="7435" width="8.8984375" style="54" bestFit="1" customWidth="1"/>
    <col min="7436" max="7680" width="8.69921875" style="54"/>
    <col min="7681" max="7681" width="33.19921875" style="54" customWidth="1"/>
    <col min="7682" max="7682" width="12.5" style="54" bestFit="1" customWidth="1"/>
    <col min="7683" max="7684" width="8.69921875" style="54"/>
    <col min="7685" max="7685" width="33.19921875" style="54" customWidth="1"/>
    <col min="7686" max="7686" width="12.09765625" style="54" bestFit="1" customWidth="1"/>
    <col min="7687" max="7689" width="8.69921875" style="54"/>
    <col min="7690" max="7690" width="23.69921875" style="54" bestFit="1" customWidth="1"/>
    <col min="7691" max="7691" width="8.8984375" style="54" bestFit="1" customWidth="1"/>
    <col min="7692" max="7936" width="8.69921875" style="54"/>
    <col min="7937" max="7937" width="33.19921875" style="54" customWidth="1"/>
    <col min="7938" max="7938" width="12.5" style="54" bestFit="1" customWidth="1"/>
    <col min="7939" max="7940" width="8.69921875" style="54"/>
    <col min="7941" max="7941" width="33.19921875" style="54" customWidth="1"/>
    <col min="7942" max="7942" width="12.09765625" style="54" bestFit="1" customWidth="1"/>
    <col min="7943" max="7945" width="8.69921875" style="54"/>
    <col min="7946" max="7946" width="23.69921875" style="54" bestFit="1" customWidth="1"/>
    <col min="7947" max="7947" width="8.8984375" style="54" bestFit="1" customWidth="1"/>
    <col min="7948" max="8192" width="8.69921875" style="54"/>
    <col min="8193" max="8193" width="33.19921875" style="54" customWidth="1"/>
    <col min="8194" max="8194" width="12.5" style="54" bestFit="1" customWidth="1"/>
    <col min="8195" max="8196" width="8.69921875" style="54"/>
    <col min="8197" max="8197" width="33.19921875" style="54" customWidth="1"/>
    <col min="8198" max="8198" width="12.09765625" style="54" bestFit="1" customWidth="1"/>
    <col min="8199" max="8201" width="8.69921875" style="54"/>
    <col min="8202" max="8202" width="23.69921875" style="54" bestFit="1" customWidth="1"/>
    <col min="8203" max="8203" width="8.8984375" style="54" bestFit="1" customWidth="1"/>
    <col min="8204" max="8448" width="8.69921875" style="54"/>
    <col min="8449" max="8449" width="33.19921875" style="54" customWidth="1"/>
    <col min="8450" max="8450" width="12.5" style="54" bestFit="1" customWidth="1"/>
    <col min="8451" max="8452" width="8.69921875" style="54"/>
    <col min="8453" max="8453" width="33.19921875" style="54" customWidth="1"/>
    <col min="8454" max="8454" width="12.09765625" style="54" bestFit="1" customWidth="1"/>
    <col min="8455" max="8457" width="8.69921875" style="54"/>
    <col min="8458" max="8458" width="23.69921875" style="54" bestFit="1" customWidth="1"/>
    <col min="8459" max="8459" width="8.8984375" style="54" bestFit="1" customWidth="1"/>
    <col min="8460" max="8704" width="8.69921875" style="54"/>
    <col min="8705" max="8705" width="33.19921875" style="54" customWidth="1"/>
    <col min="8706" max="8706" width="12.5" style="54" bestFit="1" customWidth="1"/>
    <col min="8707" max="8708" width="8.69921875" style="54"/>
    <col min="8709" max="8709" width="33.19921875" style="54" customWidth="1"/>
    <col min="8710" max="8710" width="12.09765625" style="54" bestFit="1" customWidth="1"/>
    <col min="8711" max="8713" width="8.69921875" style="54"/>
    <col min="8714" max="8714" width="23.69921875" style="54" bestFit="1" customWidth="1"/>
    <col min="8715" max="8715" width="8.8984375" style="54" bestFit="1" customWidth="1"/>
    <col min="8716" max="8960" width="8.69921875" style="54"/>
    <col min="8961" max="8961" width="33.19921875" style="54" customWidth="1"/>
    <col min="8962" max="8962" width="12.5" style="54" bestFit="1" customWidth="1"/>
    <col min="8963" max="8964" width="8.69921875" style="54"/>
    <col min="8965" max="8965" width="33.19921875" style="54" customWidth="1"/>
    <col min="8966" max="8966" width="12.09765625" style="54" bestFit="1" customWidth="1"/>
    <col min="8967" max="8969" width="8.69921875" style="54"/>
    <col min="8970" max="8970" width="23.69921875" style="54" bestFit="1" customWidth="1"/>
    <col min="8971" max="8971" width="8.8984375" style="54" bestFit="1" customWidth="1"/>
    <col min="8972" max="9216" width="8.69921875" style="54"/>
    <col min="9217" max="9217" width="33.19921875" style="54" customWidth="1"/>
    <col min="9218" max="9218" width="12.5" style="54" bestFit="1" customWidth="1"/>
    <col min="9219" max="9220" width="8.69921875" style="54"/>
    <col min="9221" max="9221" width="33.19921875" style="54" customWidth="1"/>
    <col min="9222" max="9222" width="12.09765625" style="54" bestFit="1" customWidth="1"/>
    <col min="9223" max="9225" width="8.69921875" style="54"/>
    <col min="9226" max="9226" width="23.69921875" style="54" bestFit="1" customWidth="1"/>
    <col min="9227" max="9227" width="8.8984375" style="54" bestFit="1" customWidth="1"/>
    <col min="9228" max="9472" width="8.69921875" style="54"/>
    <col min="9473" max="9473" width="33.19921875" style="54" customWidth="1"/>
    <col min="9474" max="9474" width="12.5" style="54" bestFit="1" customWidth="1"/>
    <col min="9475" max="9476" width="8.69921875" style="54"/>
    <col min="9477" max="9477" width="33.19921875" style="54" customWidth="1"/>
    <col min="9478" max="9478" width="12.09765625" style="54" bestFit="1" customWidth="1"/>
    <col min="9479" max="9481" width="8.69921875" style="54"/>
    <col min="9482" max="9482" width="23.69921875" style="54" bestFit="1" customWidth="1"/>
    <col min="9483" max="9483" width="8.8984375" style="54" bestFit="1" customWidth="1"/>
    <col min="9484" max="9728" width="8.69921875" style="54"/>
    <col min="9729" max="9729" width="33.19921875" style="54" customWidth="1"/>
    <col min="9730" max="9730" width="12.5" style="54" bestFit="1" customWidth="1"/>
    <col min="9731" max="9732" width="8.69921875" style="54"/>
    <col min="9733" max="9733" width="33.19921875" style="54" customWidth="1"/>
    <col min="9734" max="9734" width="12.09765625" style="54" bestFit="1" customWidth="1"/>
    <col min="9735" max="9737" width="8.69921875" style="54"/>
    <col min="9738" max="9738" width="23.69921875" style="54" bestFit="1" customWidth="1"/>
    <col min="9739" max="9739" width="8.8984375" style="54" bestFit="1" customWidth="1"/>
    <col min="9740" max="9984" width="8.69921875" style="54"/>
    <col min="9985" max="9985" width="33.19921875" style="54" customWidth="1"/>
    <col min="9986" max="9986" width="12.5" style="54" bestFit="1" customWidth="1"/>
    <col min="9987" max="9988" width="8.69921875" style="54"/>
    <col min="9989" max="9989" width="33.19921875" style="54" customWidth="1"/>
    <col min="9990" max="9990" width="12.09765625" style="54" bestFit="1" customWidth="1"/>
    <col min="9991" max="9993" width="8.69921875" style="54"/>
    <col min="9994" max="9994" width="23.69921875" style="54" bestFit="1" customWidth="1"/>
    <col min="9995" max="9995" width="8.8984375" style="54" bestFit="1" customWidth="1"/>
    <col min="9996" max="10240" width="8.69921875" style="54"/>
    <col min="10241" max="10241" width="33.19921875" style="54" customWidth="1"/>
    <col min="10242" max="10242" width="12.5" style="54" bestFit="1" customWidth="1"/>
    <col min="10243" max="10244" width="8.69921875" style="54"/>
    <col min="10245" max="10245" width="33.19921875" style="54" customWidth="1"/>
    <col min="10246" max="10246" width="12.09765625" style="54" bestFit="1" customWidth="1"/>
    <col min="10247" max="10249" width="8.69921875" style="54"/>
    <col min="10250" max="10250" width="23.69921875" style="54" bestFit="1" customWidth="1"/>
    <col min="10251" max="10251" width="8.8984375" style="54" bestFit="1" customWidth="1"/>
    <col min="10252" max="10496" width="8.69921875" style="54"/>
    <col min="10497" max="10497" width="33.19921875" style="54" customWidth="1"/>
    <col min="10498" max="10498" width="12.5" style="54" bestFit="1" customWidth="1"/>
    <col min="10499" max="10500" width="8.69921875" style="54"/>
    <col min="10501" max="10501" width="33.19921875" style="54" customWidth="1"/>
    <col min="10502" max="10502" width="12.09765625" style="54" bestFit="1" customWidth="1"/>
    <col min="10503" max="10505" width="8.69921875" style="54"/>
    <col min="10506" max="10506" width="23.69921875" style="54" bestFit="1" customWidth="1"/>
    <col min="10507" max="10507" width="8.8984375" style="54" bestFit="1" customWidth="1"/>
    <col min="10508" max="10752" width="8.69921875" style="54"/>
    <col min="10753" max="10753" width="33.19921875" style="54" customWidth="1"/>
    <col min="10754" max="10754" width="12.5" style="54" bestFit="1" customWidth="1"/>
    <col min="10755" max="10756" width="8.69921875" style="54"/>
    <col min="10757" max="10757" width="33.19921875" style="54" customWidth="1"/>
    <col min="10758" max="10758" width="12.09765625" style="54" bestFit="1" customWidth="1"/>
    <col min="10759" max="10761" width="8.69921875" style="54"/>
    <col min="10762" max="10762" width="23.69921875" style="54" bestFit="1" customWidth="1"/>
    <col min="10763" max="10763" width="8.8984375" style="54" bestFit="1" customWidth="1"/>
    <col min="10764" max="11008" width="8.69921875" style="54"/>
    <col min="11009" max="11009" width="33.19921875" style="54" customWidth="1"/>
    <col min="11010" max="11010" width="12.5" style="54" bestFit="1" customWidth="1"/>
    <col min="11011" max="11012" width="8.69921875" style="54"/>
    <col min="11013" max="11013" width="33.19921875" style="54" customWidth="1"/>
    <col min="11014" max="11014" width="12.09765625" style="54" bestFit="1" customWidth="1"/>
    <col min="11015" max="11017" width="8.69921875" style="54"/>
    <col min="11018" max="11018" width="23.69921875" style="54" bestFit="1" customWidth="1"/>
    <col min="11019" max="11019" width="8.8984375" style="54" bestFit="1" customWidth="1"/>
    <col min="11020" max="11264" width="8.69921875" style="54"/>
    <col min="11265" max="11265" width="33.19921875" style="54" customWidth="1"/>
    <col min="11266" max="11266" width="12.5" style="54" bestFit="1" customWidth="1"/>
    <col min="11267" max="11268" width="8.69921875" style="54"/>
    <col min="11269" max="11269" width="33.19921875" style="54" customWidth="1"/>
    <col min="11270" max="11270" width="12.09765625" style="54" bestFit="1" customWidth="1"/>
    <col min="11271" max="11273" width="8.69921875" style="54"/>
    <col min="11274" max="11274" width="23.69921875" style="54" bestFit="1" customWidth="1"/>
    <col min="11275" max="11275" width="8.8984375" style="54" bestFit="1" customWidth="1"/>
    <col min="11276" max="11520" width="8.69921875" style="54"/>
    <col min="11521" max="11521" width="33.19921875" style="54" customWidth="1"/>
    <col min="11522" max="11522" width="12.5" style="54" bestFit="1" customWidth="1"/>
    <col min="11523" max="11524" width="8.69921875" style="54"/>
    <col min="11525" max="11525" width="33.19921875" style="54" customWidth="1"/>
    <col min="11526" max="11526" width="12.09765625" style="54" bestFit="1" customWidth="1"/>
    <col min="11527" max="11529" width="8.69921875" style="54"/>
    <col min="11530" max="11530" width="23.69921875" style="54" bestFit="1" customWidth="1"/>
    <col min="11531" max="11531" width="8.8984375" style="54" bestFit="1" customWidth="1"/>
    <col min="11532" max="11776" width="8.69921875" style="54"/>
    <col min="11777" max="11777" width="33.19921875" style="54" customWidth="1"/>
    <col min="11778" max="11778" width="12.5" style="54" bestFit="1" customWidth="1"/>
    <col min="11779" max="11780" width="8.69921875" style="54"/>
    <col min="11781" max="11781" width="33.19921875" style="54" customWidth="1"/>
    <col min="11782" max="11782" width="12.09765625" style="54" bestFit="1" customWidth="1"/>
    <col min="11783" max="11785" width="8.69921875" style="54"/>
    <col min="11786" max="11786" width="23.69921875" style="54" bestFit="1" customWidth="1"/>
    <col min="11787" max="11787" width="8.8984375" style="54" bestFit="1" customWidth="1"/>
    <col min="11788" max="12032" width="8.69921875" style="54"/>
    <col min="12033" max="12033" width="33.19921875" style="54" customWidth="1"/>
    <col min="12034" max="12034" width="12.5" style="54" bestFit="1" customWidth="1"/>
    <col min="12035" max="12036" width="8.69921875" style="54"/>
    <col min="12037" max="12037" width="33.19921875" style="54" customWidth="1"/>
    <col min="12038" max="12038" width="12.09765625" style="54" bestFit="1" customWidth="1"/>
    <col min="12039" max="12041" width="8.69921875" style="54"/>
    <col min="12042" max="12042" width="23.69921875" style="54" bestFit="1" customWidth="1"/>
    <col min="12043" max="12043" width="8.8984375" style="54" bestFit="1" customWidth="1"/>
    <col min="12044" max="12288" width="8.69921875" style="54"/>
    <col min="12289" max="12289" width="33.19921875" style="54" customWidth="1"/>
    <col min="12290" max="12290" width="12.5" style="54" bestFit="1" customWidth="1"/>
    <col min="12291" max="12292" width="8.69921875" style="54"/>
    <col min="12293" max="12293" width="33.19921875" style="54" customWidth="1"/>
    <col min="12294" max="12294" width="12.09765625" style="54" bestFit="1" customWidth="1"/>
    <col min="12295" max="12297" width="8.69921875" style="54"/>
    <col min="12298" max="12298" width="23.69921875" style="54" bestFit="1" customWidth="1"/>
    <col min="12299" max="12299" width="8.8984375" style="54" bestFit="1" customWidth="1"/>
    <col min="12300" max="12544" width="8.69921875" style="54"/>
    <col min="12545" max="12545" width="33.19921875" style="54" customWidth="1"/>
    <col min="12546" max="12546" width="12.5" style="54" bestFit="1" customWidth="1"/>
    <col min="12547" max="12548" width="8.69921875" style="54"/>
    <col min="12549" max="12549" width="33.19921875" style="54" customWidth="1"/>
    <col min="12550" max="12550" width="12.09765625" style="54" bestFit="1" customWidth="1"/>
    <col min="12551" max="12553" width="8.69921875" style="54"/>
    <col min="12554" max="12554" width="23.69921875" style="54" bestFit="1" customWidth="1"/>
    <col min="12555" max="12555" width="8.8984375" style="54" bestFit="1" customWidth="1"/>
    <col min="12556" max="12800" width="8.69921875" style="54"/>
    <col min="12801" max="12801" width="33.19921875" style="54" customWidth="1"/>
    <col min="12802" max="12802" width="12.5" style="54" bestFit="1" customWidth="1"/>
    <col min="12803" max="12804" width="8.69921875" style="54"/>
    <col min="12805" max="12805" width="33.19921875" style="54" customWidth="1"/>
    <col min="12806" max="12806" width="12.09765625" style="54" bestFit="1" customWidth="1"/>
    <col min="12807" max="12809" width="8.69921875" style="54"/>
    <col min="12810" max="12810" width="23.69921875" style="54" bestFit="1" customWidth="1"/>
    <col min="12811" max="12811" width="8.8984375" style="54" bestFit="1" customWidth="1"/>
    <col min="12812" max="13056" width="8.69921875" style="54"/>
    <col min="13057" max="13057" width="33.19921875" style="54" customWidth="1"/>
    <col min="13058" max="13058" width="12.5" style="54" bestFit="1" customWidth="1"/>
    <col min="13059" max="13060" width="8.69921875" style="54"/>
    <col min="13061" max="13061" width="33.19921875" style="54" customWidth="1"/>
    <col min="13062" max="13062" width="12.09765625" style="54" bestFit="1" customWidth="1"/>
    <col min="13063" max="13065" width="8.69921875" style="54"/>
    <col min="13066" max="13066" width="23.69921875" style="54" bestFit="1" customWidth="1"/>
    <col min="13067" max="13067" width="8.8984375" style="54" bestFit="1" customWidth="1"/>
    <col min="13068" max="13312" width="8.69921875" style="54"/>
    <col min="13313" max="13313" width="33.19921875" style="54" customWidth="1"/>
    <col min="13314" max="13314" width="12.5" style="54" bestFit="1" customWidth="1"/>
    <col min="13315" max="13316" width="8.69921875" style="54"/>
    <col min="13317" max="13317" width="33.19921875" style="54" customWidth="1"/>
    <col min="13318" max="13318" width="12.09765625" style="54" bestFit="1" customWidth="1"/>
    <col min="13319" max="13321" width="8.69921875" style="54"/>
    <col min="13322" max="13322" width="23.69921875" style="54" bestFit="1" customWidth="1"/>
    <col min="13323" max="13323" width="8.8984375" style="54" bestFit="1" customWidth="1"/>
    <col min="13324" max="13568" width="8.69921875" style="54"/>
    <col min="13569" max="13569" width="33.19921875" style="54" customWidth="1"/>
    <col min="13570" max="13570" width="12.5" style="54" bestFit="1" customWidth="1"/>
    <col min="13571" max="13572" width="8.69921875" style="54"/>
    <col min="13573" max="13573" width="33.19921875" style="54" customWidth="1"/>
    <col min="13574" max="13574" width="12.09765625" style="54" bestFit="1" customWidth="1"/>
    <col min="13575" max="13577" width="8.69921875" style="54"/>
    <col min="13578" max="13578" width="23.69921875" style="54" bestFit="1" customWidth="1"/>
    <col min="13579" max="13579" width="8.8984375" style="54" bestFit="1" customWidth="1"/>
    <col min="13580" max="13824" width="8.69921875" style="54"/>
    <col min="13825" max="13825" width="33.19921875" style="54" customWidth="1"/>
    <col min="13826" max="13826" width="12.5" style="54" bestFit="1" customWidth="1"/>
    <col min="13827" max="13828" width="8.69921875" style="54"/>
    <col min="13829" max="13829" width="33.19921875" style="54" customWidth="1"/>
    <col min="13830" max="13830" width="12.09765625" style="54" bestFit="1" customWidth="1"/>
    <col min="13831" max="13833" width="8.69921875" style="54"/>
    <col min="13834" max="13834" width="23.69921875" style="54" bestFit="1" customWidth="1"/>
    <col min="13835" max="13835" width="8.8984375" style="54" bestFit="1" customWidth="1"/>
    <col min="13836" max="14080" width="8.69921875" style="54"/>
    <col min="14081" max="14081" width="33.19921875" style="54" customWidth="1"/>
    <col min="14082" max="14082" width="12.5" style="54" bestFit="1" customWidth="1"/>
    <col min="14083" max="14084" width="8.69921875" style="54"/>
    <col min="14085" max="14085" width="33.19921875" style="54" customWidth="1"/>
    <col min="14086" max="14086" width="12.09765625" style="54" bestFit="1" customWidth="1"/>
    <col min="14087" max="14089" width="8.69921875" style="54"/>
    <col min="14090" max="14090" width="23.69921875" style="54" bestFit="1" customWidth="1"/>
    <col min="14091" max="14091" width="8.8984375" style="54" bestFit="1" customWidth="1"/>
    <col min="14092" max="14336" width="8.69921875" style="54"/>
    <col min="14337" max="14337" width="33.19921875" style="54" customWidth="1"/>
    <col min="14338" max="14338" width="12.5" style="54" bestFit="1" customWidth="1"/>
    <col min="14339" max="14340" width="8.69921875" style="54"/>
    <col min="14341" max="14341" width="33.19921875" style="54" customWidth="1"/>
    <col min="14342" max="14342" width="12.09765625" style="54" bestFit="1" customWidth="1"/>
    <col min="14343" max="14345" width="8.69921875" style="54"/>
    <col min="14346" max="14346" width="23.69921875" style="54" bestFit="1" customWidth="1"/>
    <col min="14347" max="14347" width="8.8984375" style="54" bestFit="1" customWidth="1"/>
    <col min="14348" max="14592" width="8.69921875" style="54"/>
    <col min="14593" max="14593" width="33.19921875" style="54" customWidth="1"/>
    <col min="14594" max="14594" width="12.5" style="54" bestFit="1" customWidth="1"/>
    <col min="14595" max="14596" width="8.69921875" style="54"/>
    <col min="14597" max="14597" width="33.19921875" style="54" customWidth="1"/>
    <col min="14598" max="14598" width="12.09765625" style="54" bestFit="1" customWidth="1"/>
    <col min="14599" max="14601" width="8.69921875" style="54"/>
    <col min="14602" max="14602" width="23.69921875" style="54" bestFit="1" customWidth="1"/>
    <col min="14603" max="14603" width="8.8984375" style="54" bestFit="1" customWidth="1"/>
    <col min="14604" max="14848" width="8.69921875" style="54"/>
    <col min="14849" max="14849" width="33.19921875" style="54" customWidth="1"/>
    <col min="14850" max="14850" width="12.5" style="54" bestFit="1" customWidth="1"/>
    <col min="14851" max="14852" width="8.69921875" style="54"/>
    <col min="14853" max="14853" width="33.19921875" style="54" customWidth="1"/>
    <col min="14854" max="14854" width="12.09765625" style="54" bestFit="1" customWidth="1"/>
    <col min="14855" max="14857" width="8.69921875" style="54"/>
    <col min="14858" max="14858" width="23.69921875" style="54" bestFit="1" customWidth="1"/>
    <col min="14859" max="14859" width="8.8984375" style="54" bestFit="1" customWidth="1"/>
    <col min="14860" max="15104" width="8.69921875" style="54"/>
    <col min="15105" max="15105" width="33.19921875" style="54" customWidth="1"/>
    <col min="15106" max="15106" width="12.5" style="54" bestFit="1" customWidth="1"/>
    <col min="15107" max="15108" width="8.69921875" style="54"/>
    <col min="15109" max="15109" width="33.19921875" style="54" customWidth="1"/>
    <col min="15110" max="15110" width="12.09765625" style="54" bestFit="1" customWidth="1"/>
    <col min="15111" max="15113" width="8.69921875" style="54"/>
    <col min="15114" max="15114" width="23.69921875" style="54" bestFit="1" customWidth="1"/>
    <col min="15115" max="15115" width="8.8984375" style="54" bestFit="1" customWidth="1"/>
    <col min="15116" max="15360" width="8.69921875" style="54"/>
    <col min="15361" max="15361" width="33.19921875" style="54" customWidth="1"/>
    <col min="15362" max="15362" width="12.5" style="54" bestFit="1" customWidth="1"/>
    <col min="15363" max="15364" width="8.69921875" style="54"/>
    <col min="15365" max="15365" width="33.19921875" style="54" customWidth="1"/>
    <col min="15366" max="15366" width="12.09765625" style="54" bestFit="1" customWidth="1"/>
    <col min="15367" max="15369" width="8.69921875" style="54"/>
    <col min="15370" max="15370" width="23.69921875" style="54" bestFit="1" customWidth="1"/>
    <col min="15371" max="15371" width="8.8984375" style="54" bestFit="1" customWidth="1"/>
    <col min="15372" max="15616" width="8.69921875" style="54"/>
    <col min="15617" max="15617" width="33.19921875" style="54" customWidth="1"/>
    <col min="15618" max="15618" width="12.5" style="54" bestFit="1" customWidth="1"/>
    <col min="15619" max="15620" width="8.69921875" style="54"/>
    <col min="15621" max="15621" width="33.19921875" style="54" customWidth="1"/>
    <col min="15622" max="15622" width="12.09765625" style="54" bestFit="1" customWidth="1"/>
    <col min="15623" max="15625" width="8.69921875" style="54"/>
    <col min="15626" max="15626" width="23.69921875" style="54" bestFit="1" customWidth="1"/>
    <col min="15627" max="15627" width="8.8984375" style="54" bestFit="1" customWidth="1"/>
    <col min="15628" max="15872" width="8.69921875" style="54"/>
    <col min="15873" max="15873" width="33.19921875" style="54" customWidth="1"/>
    <col min="15874" max="15874" width="12.5" style="54" bestFit="1" customWidth="1"/>
    <col min="15875" max="15876" width="8.69921875" style="54"/>
    <col min="15877" max="15877" width="33.19921875" style="54" customWidth="1"/>
    <col min="15878" max="15878" width="12.09765625" style="54" bestFit="1" customWidth="1"/>
    <col min="15879" max="15881" width="8.69921875" style="54"/>
    <col min="15882" max="15882" width="23.69921875" style="54" bestFit="1" customWidth="1"/>
    <col min="15883" max="15883" width="8.8984375" style="54" bestFit="1" customWidth="1"/>
    <col min="15884" max="16128" width="8.69921875" style="54"/>
    <col min="16129" max="16129" width="33.19921875" style="54" customWidth="1"/>
    <col min="16130" max="16130" width="12.5" style="54" bestFit="1" customWidth="1"/>
    <col min="16131" max="16132" width="8.69921875" style="54"/>
    <col min="16133" max="16133" width="33.19921875" style="54" customWidth="1"/>
    <col min="16134" max="16134" width="12.09765625" style="54" bestFit="1" customWidth="1"/>
    <col min="16135" max="16137" width="8.69921875" style="54"/>
    <col min="16138" max="16138" width="23.69921875" style="54" bestFit="1" customWidth="1"/>
    <col min="16139" max="16139" width="8.8984375" style="54" bestFit="1" customWidth="1"/>
    <col min="16140" max="16384" width="8.69921875" style="54"/>
  </cols>
  <sheetData>
    <row r="1" spans="1:7" ht="21" x14ac:dyDescent="0.4">
      <c r="A1" s="52" t="s">
        <v>82</v>
      </c>
      <c r="E1" s="52" t="s">
        <v>73</v>
      </c>
      <c r="F1" s="53"/>
    </row>
    <row r="2" spans="1:7" x14ac:dyDescent="0.35">
      <c r="F2" s="53"/>
    </row>
    <row r="3" spans="1:7" ht="19.95" customHeight="1" x14ac:dyDescent="0.35">
      <c r="A3" s="58" t="s">
        <v>16</v>
      </c>
      <c r="B3" s="59">
        <f>PUNTI!N22</f>
        <v>723.4</v>
      </c>
      <c r="E3" s="58" t="s">
        <v>19</v>
      </c>
      <c r="F3" s="59">
        <f>PUNTI!Q32</f>
        <v>9956.6</v>
      </c>
      <c r="G3" s="122" t="s">
        <v>345</v>
      </c>
    </row>
    <row r="4" spans="1:7" ht="19.95" customHeight="1" x14ac:dyDescent="0.35">
      <c r="A4" s="135" t="s">
        <v>7</v>
      </c>
      <c r="B4" s="136">
        <f>PUNTI!H22</f>
        <v>557.90000000000009</v>
      </c>
      <c r="E4" s="135" t="s">
        <v>10</v>
      </c>
      <c r="F4" s="136">
        <f>PUNTI!I32</f>
        <v>9881.6999999999989</v>
      </c>
      <c r="G4" s="123" t="s">
        <v>274</v>
      </c>
    </row>
    <row r="5" spans="1:7" ht="19.95" customHeight="1" x14ac:dyDescent="0.35">
      <c r="A5" s="56" t="s">
        <v>19</v>
      </c>
      <c r="B5" s="57">
        <f>PUNTI!Q22</f>
        <v>523.79999999999995</v>
      </c>
      <c r="E5" s="62" t="s">
        <v>152</v>
      </c>
      <c r="F5" s="70">
        <f>PUNTI!Y32</f>
        <v>9828.4</v>
      </c>
      <c r="G5" s="123" t="s">
        <v>274</v>
      </c>
    </row>
    <row r="6" spans="1:7" ht="19.95" customHeight="1" x14ac:dyDescent="0.35">
      <c r="A6" s="56" t="s">
        <v>156</v>
      </c>
      <c r="B6" s="57">
        <f>PUNTI!S22</f>
        <v>476.00000000000006</v>
      </c>
      <c r="E6" s="129" t="s">
        <v>161</v>
      </c>
      <c r="F6" s="130">
        <f>PUNTI!V32</f>
        <v>9480.6</v>
      </c>
      <c r="G6" s="122" t="s">
        <v>273</v>
      </c>
    </row>
    <row r="7" spans="1:7" ht="19.95" customHeight="1" x14ac:dyDescent="0.35">
      <c r="A7" s="56" t="s">
        <v>338</v>
      </c>
      <c r="B7" s="57">
        <f>PUNTI!F22</f>
        <v>464.1</v>
      </c>
      <c r="E7" s="129" t="s">
        <v>159</v>
      </c>
      <c r="F7" s="130">
        <f>PUNTI!J32</f>
        <v>9372.3999999999978</v>
      </c>
      <c r="G7" s="123" t="s">
        <v>274</v>
      </c>
    </row>
    <row r="8" spans="1:7" ht="19.95" customHeight="1" x14ac:dyDescent="0.35">
      <c r="A8" s="56" t="s">
        <v>18</v>
      </c>
      <c r="B8" s="57">
        <f>PUNTI!O22</f>
        <v>455.8</v>
      </c>
      <c r="E8" s="129" t="s">
        <v>27</v>
      </c>
      <c r="F8" s="130">
        <f>PUNTI!T32</f>
        <v>9367.0000000000018</v>
      </c>
      <c r="G8" s="60" t="s">
        <v>74</v>
      </c>
    </row>
    <row r="9" spans="1:7" ht="19.95" customHeight="1" x14ac:dyDescent="0.35">
      <c r="A9" s="56" t="s">
        <v>155</v>
      </c>
      <c r="B9" s="57">
        <f>PUNTI!M22</f>
        <v>453.7000000000001</v>
      </c>
      <c r="E9" s="129" t="s">
        <v>28</v>
      </c>
      <c r="F9" s="130">
        <f>PUNTI!U32</f>
        <v>9278.4000000000015</v>
      </c>
      <c r="G9" s="60" t="s">
        <v>74</v>
      </c>
    </row>
    <row r="10" spans="1:7" ht="19.95" customHeight="1" x14ac:dyDescent="0.35">
      <c r="A10" s="56" t="s">
        <v>27</v>
      </c>
      <c r="B10" s="57">
        <f>PUNTI!T22</f>
        <v>441.90000000000003</v>
      </c>
      <c r="E10" s="56" t="s">
        <v>18</v>
      </c>
      <c r="F10" s="57">
        <f>PUNTI!O32</f>
        <v>9225.0000000000018</v>
      </c>
      <c r="G10" s="60" t="s">
        <v>74</v>
      </c>
    </row>
    <row r="11" spans="1:7" ht="19.95" customHeight="1" x14ac:dyDescent="0.35">
      <c r="A11" s="56" t="s">
        <v>21</v>
      </c>
      <c r="B11" s="57">
        <f>PUNTI!P22</f>
        <v>432.5</v>
      </c>
      <c r="E11" s="56" t="s">
        <v>13</v>
      </c>
      <c r="F11" s="57">
        <f>PUNTI!K32</f>
        <v>9015.6</v>
      </c>
      <c r="G11" s="122" t="s">
        <v>345</v>
      </c>
    </row>
    <row r="12" spans="1:7" ht="19.95" customHeight="1" x14ac:dyDescent="0.35">
      <c r="A12" s="56" t="s">
        <v>33</v>
      </c>
      <c r="B12" s="57">
        <f>PUNTI!Z22</f>
        <v>396.50000000000006</v>
      </c>
      <c r="E12" s="56" t="s">
        <v>14</v>
      </c>
      <c r="F12" s="57">
        <f>PUNTI!L32</f>
        <v>8900.9</v>
      </c>
      <c r="G12" s="123" t="s">
        <v>274</v>
      </c>
    </row>
    <row r="13" spans="1:7" ht="19.95" customHeight="1" x14ac:dyDescent="0.35">
      <c r="A13" s="56" t="s">
        <v>161</v>
      </c>
      <c r="B13" s="57">
        <f>PUNTI!V22</f>
        <v>395.40000000000009</v>
      </c>
      <c r="E13" s="56" t="s">
        <v>38</v>
      </c>
      <c r="F13" s="57">
        <f>PUNTI!G32</f>
        <v>8883.1999999999989</v>
      </c>
      <c r="G13" s="123" t="s">
        <v>274</v>
      </c>
    </row>
    <row r="14" spans="1:7" ht="19.95" customHeight="1" x14ac:dyDescent="0.35">
      <c r="A14" s="56" t="s">
        <v>28</v>
      </c>
      <c r="B14" s="57">
        <f>PUNTI!U22</f>
        <v>366.3</v>
      </c>
      <c r="E14" s="56" t="s">
        <v>16</v>
      </c>
      <c r="F14" s="57">
        <f>PUNTI!N32</f>
        <v>8734</v>
      </c>
      <c r="G14" s="122" t="s">
        <v>345</v>
      </c>
    </row>
    <row r="15" spans="1:7" ht="19.95" customHeight="1" x14ac:dyDescent="0.35">
      <c r="A15" s="56" t="s">
        <v>152</v>
      </c>
      <c r="B15" s="57">
        <f>PUNTI!Y22</f>
        <v>361.90000000000003</v>
      </c>
      <c r="E15" s="56" t="s">
        <v>156</v>
      </c>
      <c r="F15" s="57">
        <f>PUNTI!S32</f>
        <v>8610.0000000000018</v>
      </c>
      <c r="G15" s="60" t="s">
        <v>74</v>
      </c>
    </row>
    <row r="16" spans="1:7" ht="19.95" customHeight="1" x14ac:dyDescent="0.35">
      <c r="A16" s="56" t="s">
        <v>2</v>
      </c>
      <c r="B16" s="57">
        <f>PUNTI!E22</f>
        <v>346.30000000000007</v>
      </c>
      <c r="E16" s="56" t="s">
        <v>230</v>
      </c>
      <c r="F16" s="57">
        <f>PUNTI!X32</f>
        <v>8583.7999999999993</v>
      </c>
      <c r="G16" s="123" t="s">
        <v>346</v>
      </c>
    </row>
    <row r="17" spans="1:7" ht="19.95" customHeight="1" x14ac:dyDescent="0.35">
      <c r="A17" s="56" t="s">
        <v>13</v>
      </c>
      <c r="B17" s="57">
        <f>PUNTI!K22</f>
        <v>329.69999999999993</v>
      </c>
      <c r="E17" s="56" t="s">
        <v>7</v>
      </c>
      <c r="F17" s="57">
        <f>PUNTI!H32</f>
        <v>8357.2000000000007</v>
      </c>
      <c r="G17" s="60" t="s">
        <v>74</v>
      </c>
    </row>
    <row r="18" spans="1:7" ht="19.95" customHeight="1" x14ac:dyDescent="0.35">
      <c r="A18" s="56" t="s">
        <v>230</v>
      </c>
      <c r="B18" s="57">
        <f>PUNTI!X22</f>
        <v>284.90000000000003</v>
      </c>
      <c r="E18" s="56" t="s">
        <v>155</v>
      </c>
      <c r="F18" s="57">
        <f>PUNTI!M32</f>
        <v>8044.3000000000011</v>
      </c>
      <c r="G18" s="60" t="s">
        <v>74</v>
      </c>
    </row>
    <row r="19" spans="1:7" ht="19.95" customHeight="1" x14ac:dyDescent="0.35">
      <c r="A19" s="56" t="s">
        <v>10</v>
      </c>
      <c r="B19" s="57">
        <f>PUNTI!I22</f>
        <v>217.10000000000002</v>
      </c>
      <c r="E19" s="56" t="s">
        <v>21</v>
      </c>
      <c r="F19" s="57">
        <f>PUNTI!P32</f>
        <v>7781.7000000000016</v>
      </c>
      <c r="G19" s="122" t="s">
        <v>345</v>
      </c>
    </row>
    <row r="20" spans="1:7" ht="19.95" customHeight="1" x14ac:dyDescent="0.35">
      <c r="A20" s="56" t="s">
        <v>25</v>
      </c>
      <c r="B20" s="57">
        <f>PUNTI!R22</f>
        <v>204.89999999999998</v>
      </c>
      <c r="E20" s="56" t="s">
        <v>25</v>
      </c>
      <c r="F20" s="57">
        <f>PUNTI!R32</f>
        <v>7705.7</v>
      </c>
      <c r="G20" s="60" t="s">
        <v>74</v>
      </c>
    </row>
    <row r="21" spans="1:7" ht="19.95" customHeight="1" x14ac:dyDescent="0.35">
      <c r="A21" s="56" t="s">
        <v>14</v>
      </c>
      <c r="B21" s="57">
        <f>PUNTI!L22</f>
        <v>193.2</v>
      </c>
      <c r="E21" s="56" t="s">
        <v>228</v>
      </c>
      <c r="F21" s="57">
        <f>PUNTI!W32</f>
        <v>7568.9000000000005</v>
      </c>
      <c r="G21" s="123" t="s">
        <v>346</v>
      </c>
    </row>
    <row r="22" spans="1:7" ht="19.95" customHeight="1" x14ac:dyDescent="0.35">
      <c r="A22" s="56" t="s">
        <v>38</v>
      </c>
      <c r="B22" s="57">
        <f>PUNTI!G22</f>
        <v>177.5</v>
      </c>
      <c r="E22" s="56" t="s">
        <v>2</v>
      </c>
      <c r="F22" s="57">
        <f>PUNTI!E32</f>
        <v>7554.0999999999995</v>
      </c>
      <c r="G22" s="60" t="s">
        <v>74</v>
      </c>
    </row>
    <row r="23" spans="1:7" ht="19.95" customHeight="1" x14ac:dyDescent="0.35">
      <c r="A23" s="56" t="s">
        <v>159</v>
      </c>
      <c r="B23" s="57">
        <f>PUNTI!J22</f>
        <v>163.4</v>
      </c>
      <c r="E23" s="56" t="s">
        <v>33</v>
      </c>
      <c r="F23" s="57">
        <f>PUNTI!Z32</f>
        <v>7270.0000000000009</v>
      </c>
      <c r="G23" s="60" t="s">
        <v>74</v>
      </c>
    </row>
    <row r="24" spans="1:7" x14ac:dyDescent="0.35">
      <c r="A24" s="56" t="s">
        <v>228</v>
      </c>
      <c r="B24" s="57">
        <f>PUNTI!W22</f>
        <v>0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3:G7 G11:G14 G16 G19 G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Z32"/>
  <sheetViews>
    <sheetView showGridLines="0" zoomScale="90" zoomScaleNormal="90" workbookViewId="0"/>
  </sheetViews>
  <sheetFormatPr defaultRowHeight="13.8" x14ac:dyDescent="0.25"/>
  <cols>
    <col min="1" max="1" width="10.5" bestFit="1" customWidth="1"/>
    <col min="2" max="2" width="8" style="1" customWidth="1"/>
    <col min="3" max="3" width="17.59765625" bestFit="1" customWidth="1"/>
    <col min="4" max="4" width="3.09765625" customWidth="1"/>
    <col min="5" max="5" width="11.09765625" style="32" customWidth="1"/>
    <col min="6" max="26" width="11.09765625" customWidth="1"/>
    <col min="259" max="259" width="9.3984375" bestFit="1" customWidth="1"/>
    <col min="260" max="260" width="8" customWidth="1"/>
    <col min="261" max="261" width="17.59765625" bestFit="1" customWidth="1"/>
    <col min="262" max="262" width="3.09765625" customWidth="1"/>
    <col min="263" max="282" width="10.3984375" customWidth="1"/>
    <col min="515" max="515" width="9.3984375" bestFit="1" customWidth="1"/>
    <col min="516" max="516" width="8" customWidth="1"/>
    <col min="517" max="517" width="17.59765625" bestFit="1" customWidth="1"/>
    <col min="518" max="518" width="3.09765625" customWidth="1"/>
    <col min="519" max="538" width="10.3984375" customWidth="1"/>
    <col min="771" max="771" width="9.3984375" bestFit="1" customWidth="1"/>
    <col min="772" max="772" width="8" customWidth="1"/>
    <col min="773" max="773" width="17.59765625" bestFit="1" customWidth="1"/>
    <col min="774" max="774" width="3.09765625" customWidth="1"/>
    <col min="775" max="794" width="10.3984375" customWidth="1"/>
    <col min="1027" max="1027" width="9.3984375" bestFit="1" customWidth="1"/>
    <col min="1028" max="1028" width="8" customWidth="1"/>
    <col min="1029" max="1029" width="17.59765625" bestFit="1" customWidth="1"/>
    <col min="1030" max="1030" width="3.09765625" customWidth="1"/>
    <col min="1031" max="1050" width="10.3984375" customWidth="1"/>
    <col min="1283" max="1283" width="9.3984375" bestFit="1" customWidth="1"/>
    <col min="1284" max="1284" width="8" customWidth="1"/>
    <col min="1285" max="1285" width="17.59765625" bestFit="1" customWidth="1"/>
    <col min="1286" max="1286" width="3.09765625" customWidth="1"/>
    <col min="1287" max="1306" width="10.3984375" customWidth="1"/>
    <col min="1539" max="1539" width="9.3984375" bestFit="1" customWidth="1"/>
    <col min="1540" max="1540" width="8" customWidth="1"/>
    <col min="1541" max="1541" width="17.59765625" bestFit="1" customWidth="1"/>
    <col min="1542" max="1542" width="3.09765625" customWidth="1"/>
    <col min="1543" max="1562" width="10.3984375" customWidth="1"/>
    <col min="1795" max="1795" width="9.3984375" bestFit="1" customWidth="1"/>
    <col min="1796" max="1796" width="8" customWidth="1"/>
    <col min="1797" max="1797" width="17.59765625" bestFit="1" customWidth="1"/>
    <col min="1798" max="1798" width="3.09765625" customWidth="1"/>
    <col min="1799" max="1818" width="10.3984375" customWidth="1"/>
    <col min="2051" max="2051" width="9.3984375" bestFit="1" customWidth="1"/>
    <col min="2052" max="2052" width="8" customWidth="1"/>
    <col min="2053" max="2053" width="17.59765625" bestFit="1" customWidth="1"/>
    <col min="2054" max="2054" width="3.09765625" customWidth="1"/>
    <col min="2055" max="2074" width="10.3984375" customWidth="1"/>
    <col min="2307" max="2307" width="9.3984375" bestFit="1" customWidth="1"/>
    <col min="2308" max="2308" width="8" customWidth="1"/>
    <col min="2309" max="2309" width="17.59765625" bestFit="1" customWidth="1"/>
    <col min="2310" max="2310" width="3.09765625" customWidth="1"/>
    <col min="2311" max="2330" width="10.3984375" customWidth="1"/>
    <col min="2563" max="2563" width="9.3984375" bestFit="1" customWidth="1"/>
    <col min="2564" max="2564" width="8" customWidth="1"/>
    <col min="2565" max="2565" width="17.59765625" bestFit="1" customWidth="1"/>
    <col min="2566" max="2566" width="3.09765625" customWidth="1"/>
    <col min="2567" max="2586" width="10.3984375" customWidth="1"/>
    <col min="2819" max="2819" width="9.3984375" bestFit="1" customWidth="1"/>
    <col min="2820" max="2820" width="8" customWidth="1"/>
    <col min="2821" max="2821" width="17.59765625" bestFit="1" customWidth="1"/>
    <col min="2822" max="2822" width="3.09765625" customWidth="1"/>
    <col min="2823" max="2842" width="10.3984375" customWidth="1"/>
    <col min="3075" max="3075" width="9.3984375" bestFit="1" customWidth="1"/>
    <col min="3076" max="3076" width="8" customWidth="1"/>
    <col min="3077" max="3077" width="17.59765625" bestFit="1" customWidth="1"/>
    <col min="3078" max="3078" width="3.09765625" customWidth="1"/>
    <col min="3079" max="3098" width="10.3984375" customWidth="1"/>
    <col min="3331" max="3331" width="9.3984375" bestFit="1" customWidth="1"/>
    <col min="3332" max="3332" width="8" customWidth="1"/>
    <col min="3333" max="3333" width="17.59765625" bestFit="1" customWidth="1"/>
    <col min="3334" max="3334" width="3.09765625" customWidth="1"/>
    <col min="3335" max="3354" width="10.3984375" customWidth="1"/>
    <col min="3587" max="3587" width="9.3984375" bestFit="1" customWidth="1"/>
    <col min="3588" max="3588" width="8" customWidth="1"/>
    <col min="3589" max="3589" width="17.59765625" bestFit="1" customWidth="1"/>
    <col min="3590" max="3590" width="3.09765625" customWidth="1"/>
    <col min="3591" max="3610" width="10.3984375" customWidth="1"/>
    <col min="3843" max="3843" width="9.3984375" bestFit="1" customWidth="1"/>
    <col min="3844" max="3844" width="8" customWidth="1"/>
    <col min="3845" max="3845" width="17.59765625" bestFit="1" customWidth="1"/>
    <col min="3846" max="3846" width="3.09765625" customWidth="1"/>
    <col min="3847" max="3866" width="10.3984375" customWidth="1"/>
    <col min="4099" max="4099" width="9.3984375" bestFit="1" customWidth="1"/>
    <col min="4100" max="4100" width="8" customWidth="1"/>
    <col min="4101" max="4101" width="17.59765625" bestFit="1" customWidth="1"/>
    <col min="4102" max="4102" width="3.09765625" customWidth="1"/>
    <col min="4103" max="4122" width="10.3984375" customWidth="1"/>
    <col min="4355" max="4355" width="9.3984375" bestFit="1" customWidth="1"/>
    <col min="4356" max="4356" width="8" customWidth="1"/>
    <col min="4357" max="4357" width="17.59765625" bestFit="1" customWidth="1"/>
    <col min="4358" max="4358" width="3.09765625" customWidth="1"/>
    <col min="4359" max="4378" width="10.3984375" customWidth="1"/>
    <col min="4611" max="4611" width="9.3984375" bestFit="1" customWidth="1"/>
    <col min="4612" max="4612" width="8" customWidth="1"/>
    <col min="4613" max="4613" width="17.59765625" bestFit="1" customWidth="1"/>
    <col min="4614" max="4614" width="3.09765625" customWidth="1"/>
    <col min="4615" max="4634" width="10.3984375" customWidth="1"/>
    <col min="4867" max="4867" width="9.3984375" bestFit="1" customWidth="1"/>
    <col min="4868" max="4868" width="8" customWidth="1"/>
    <col min="4869" max="4869" width="17.59765625" bestFit="1" customWidth="1"/>
    <col min="4870" max="4870" width="3.09765625" customWidth="1"/>
    <col min="4871" max="4890" width="10.3984375" customWidth="1"/>
    <col min="5123" max="5123" width="9.3984375" bestFit="1" customWidth="1"/>
    <col min="5124" max="5124" width="8" customWidth="1"/>
    <col min="5125" max="5125" width="17.59765625" bestFit="1" customWidth="1"/>
    <col min="5126" max="5126" width="3.09765625" customWidth="1"/>
    <col min="5127" max="5146" width="10.3984375" customWidth="1"/>
    <col min="5379" max="5379" width="9.3984375" bestFit="1" customWidth="1"/>
    <col min="5380" max="5380" width="8" customWidth="1"/>
    <col min="5381" max="5381" width="17.59765625" bestFit="1" customWidth="1"/>
    <col min="5382" max="5382" width="3.09765625" customWidth="1"/>
    <col min="5383" max="5402" width="10.3984375" customWidth="1"/>
    <col min="5635" max="5635" width="9.3984375" bestFit="1" customWidth="1"/>
    <col min="5636" max="5636" width="8" customWidth="1"/>
    <col min="5637" max="5637" width="17.59765625" bestFit="1" customWidth="1"/>
    <col min="5638" max="5638" width="3.09765625" customWidth="1"/>
    <col min="5639" max="5658" width="10.3984375" customWidth="1"/>
    <col min="5891" max="5891" width="9.3984375" bestFit="1" customWidth="1"/>
    <col min="5892" max="5892" width="8" customWidth="1"/>
    <col min="5893" max="5893" width="17.59765625" bestFit="1" customWidth="1"/>
    <col min="5894" max="5894" width="3.09765625" customWidth="1"/>
    <col min="5895" max="5914" width="10.3984375" customWidth="1"/>
    <col min="6147" max="6147" width="9.3984375" bestFit="1" customWidth="1"/>
    <col min="6148" max="6148" width="8" customWidth="1"/>
    <col min="6149" max="6149" width="17.59765625" bestFit="1" customWidth="1"/>
    <col min="6150" max="6150" width="3.09765625" customWidth="1"/>
    <col min="6151" max="6170" width="10.3984375" customWidth="1"/>
    <col min="6403" max="6403" width="9.3984375" bestFit="1" customWidth="1"/>
    <col min="6404" max="6404" width="8" customWidth="1"/>
    <col min="6405" max="6405" width="17.59765625" bestFit="1" customWidth="1"/>
    <col min="6406" max="6406" width="3.09765625" customWidth="1"/>
    <col min="6407" max="6426" width="10.3984375" customWidth="1"/>
    <col min="6659" max="6659" width="9.3984375" bestFit="1" customWidth="1"/>
    <col min="6660" max="6660" width="8" customWidth="1"/>
    <col min="6661" max="6661" width="17.59765625" bestFit="1" customWidth="1"/>
    <col min="6662" max="6662" width="3.09765625" customWidth="1"/>
    <col min="6663" max="6682" width="10.3984375" customWidth="1"/>
    <col min="6915" max="6915" width="9.3984375" bestFit="1" customWidth="1"/>
    <col min="6916" max="6916" width="8" customWidth="1"/>
    <col min="6917" max="6917" width="17.59765625" bestFit="1" customWidth="1"/>
    <col min="6918" max="6918" width="3.09765625" customWidth="1"/>
    <col min="6919" max="6938" width="10.3984375" customWidth="1"/>
    <col min="7171" max="7171" width="9.3984375" bestFit="1" customWidth="1"/>
    <col min="7172" max="7172" width="8" customWidth="1"/>
    <col min="7173" max="7173" width="17.59765625" bestFit="1" customWidth="1"/>
    <col min="7174" max="7174" width="3.09765625" customWidth="1"/>
    <col min="7175" max="7194" width="10.3984375" customWidth="1"/>
    <col min="7427" max="7427" width="9.3984375" bestFit="1" customWidth="1"/>
    <col min="7428" max="7428" width="8" customWidth="1"/>
    <col min="7429" max="7429" width="17.59765625" bestFit="1" customWidth="1"/>
    <col min="7430" max="7430" width="3.09765625" customWidth="1"/>
    <col min="7431" max="7450" width="10.3984375" customWidth="1"/>
    <col min="7683" max="7683" width="9.3984375" bestFit="1" customWidth="1"/>
    <col min="7684" max="7684" width="8" customWidth="1"/>
    <col min="7685" max="7685" width="17.59765625" bestFit="1" customWidth="1"/>
    <col min="7686" max="7686" width="3.09765625" customWidth="1"/>
    <col min="7687" max="7706" width="10.3984375" customWidth="1"/>
    <col min="7939" max="7939" width="9.3984375" bestFit="1" customWidth="1"/>
    <col min="7940" max="7940" width="8" customWidth="1"/>
    <col min="7941" max="7941" width="17.59765625" bestFit="1" customWidth="1"/>
    <col min="7942" max="7942" width="3.09765625" customWidth="1"/>
    <col min="7943" max="7962" width="10.3984375" customWidth="1"/>
    <col min="8195" max="8195" width="9.3984375" bestFit="1" customWidth="1"/>
    <col min="8196" max="8196" width="8" customWidth="1"/>
    <col min="8197" max="8197" width="17.59765625" bestFit="1" customWidth="1"/>
    <col min="8198" max="8198" width="3.09765625" customWidth="1"/>
    <col min="8199" max="8218" width="10.3984375" customWidth="1"/>
    <col min="8451" max="8451" width="9.3984375" bestFit="1" customWidth="1"/>
    <col min="8452" max="8452" width="8" customWidth="1"/>
    <col min="8453" max="8453" width="17.59765625" bestFit="1" customWidth="1"/>
    <col min="8454" max="8454" width="3.09765625" customWidth="1"/>
    <col min="8455" max="8474" width="10.3984375" customWidth="1"/>
    <col min="8707" max="8707" width="9.3984375" bestFit="1" customWidth="1"/>
    <col min="8708" max="8708" width="8" customWidth="1"/>
    <col min="8709" max="8709" width="17.59765625" bestFit="1" customWidth="1"/>
    <col min="8710" max="8710" width="3.09765625" customWidth="1"/>
    <col min="8711" max="8730" width="10.3984375" customWidth="1"/>
    <col min="8963" max="8963" width="9.3984375" bestFit="1" customWidth="1"/>
    <col min="8964" max="8964" width="8" customWidth="1"/>
    <col min="8965" max="8965" width="17.59765625" bestFit="1" customWidth="1"/>
    <col min="8966" max="8966" width="3.09765625" customWidth="1"/>
    <col min="8967" max="8986" width="10.3984375" customWidth="1"/>
    <col min="9219" max="9219" width="9.3984375" bestFit="1" customWidth="1"/>
    <col min="9220" max="9220" width="8" customWidth="1"/>
    <col min="9221" max="9221" width="17.59765625" bestFit="1" customWidth="1"/>
    <col min="9222" max="9222" width="3.09765625" customWidth="1"/>
    <col min="9223" max="9242" width="10.3984375" customWidth="1"/>
    <col min="9475" max="9475" width="9.3984375" bestFit="1" customWidth="1"/>
    <col min="9476" max="9476" width="8" customWidth="1"/>
    <col min="9477" max="9477" width="17.59765625" bestFit="1" customWidth="1"/>
    <col min="9478" max="9478" width="3.09765625" customWidth="1"/>
    <col min="9479" max="9498" width="10.3984375" customWidth="1"/>
    <col min="9731" max="9731" width="9.3984375" bestFit="1" customWidth="1"/>
    <col min="9732" max="9732" width="8" customWidth="1"/>
    <col min="9733" max="9733" width="17.59765625" bestFit="1" customWidth="1"/>
    <col min="9734" max="9734" width="3.09765625" customWidth="1"/>
    <col min="9735" max="9754" width="10.3984375" customWidth="1"/>
    <col min="9987" max="9987" width="9.3984375" bestFit="1" customWidth="1"/>
    <col min="9988" max="9988" width="8" customWidth="1"/>
    <col min="9989" max="9989" width="17.59765625" bestFit="1" customWidth="1"/>
    <col min="9990" max="9990" width="3.09765625" customWidth="1"/>
    <col min="9991" max="10010" width="10.3984375" customWidth="1"/>
    <col min="10243" max="10243" width="9.3984375" bestFit="1" customWidth="1"/>
    <col min="10244" max="10244" width="8" customWidth="1"/>
    <col min="10245" max="10245" width="17.59765625" bestFit="1" customWidth="1"/>
    <col min="10246" max="10246" width="3.09765625" customWidth="1"/>
    <col min="10247" max="10266" width="10.3984375" customWidth="1"/>
    <col min="10499" max="10499" width="9.3984375" bestFit="1" customWidth="1"/>
    <col min="10500" max="10500" width="8" customWidth="1"/>
    <col min="10501" max="10501" width="17.59765625" bestFit="1" customWidth="1"/>
    <col min="10502" max="10502" width="3.09765625" customWidth="1"/>
    <col min="10503" max="10522" width="10.3984375" customWidth="1"/>
    <col min="10755" max="10755" width="9.3984375" bestFit="1" customWidth="1"/>
    <col min="10756" max="10756" width="8" customWidth="1"/>
    <col min="10757" max="10757" width="17.59765625" bestFit="1" customWidth="1"/>
    <col min="10758" max="10758" width="3.09765625" customWidth="1"/>
    <col min="10759" max="10778" width="10.3984375" customWidth="1"/>
    <col min="11011" max="11011" width="9.3984375" bestFit="1" customWidth="1"/>
    <col min="11012" max="11012" width="8" customWidth="1"/>
    <col min="11013" max="11013" width="17.59765625" bestFit="1" customWidth="1"/>
    <col min="11014" max="11014" width="3.09765625" customWidth="1"/>
    <col min="11015" max="11034" width="10.3984375" customWidth="1"/>
    <col min="11267" max="11267" width="9.3984375" bestFit="1" customWidth="1"/>
    <col min="11268" max="11268" width="8" customWidth="1"/>
    <col min="11269" max="11269" width="17.59765625" bestFit="1" customWidth="1"/>
    <col min="11270" max="11270" width="3.09765625" customWidth="1"/>
    <col min="11271" max="11290" width="10.3984375" customWidth="1"/>
    <col min="11523" max="11523" width="9.3984375" bestFit="1" customWidth="1"/>
    <col min="11524" max="11524" width="8" customWidth="1"/>
    <col min="11525" max="11525" width="17.59765625" bestFit="1" customWidth="1"/>
    <col min="11526" max="11526" width="3.09765625" customWidth="1"/>
    <col min="11527" max="11546" width="10.3984375" customWidth="1"/>
    <col min="11779" max="11779" width="9.3984375" bestFit="1" customWidth="1"/>
    <col min="11780" max="11780" width="8" customWidth="1"/>
    <col min="11781" max="11781" width="17.59765625" bestFit="1" customWidth="1"/>
    <col min="11782" max="11782" width="3.09765625" customWidth="1"/>
    <col min="11783" max="11802" width="10.3984375" customWidth="1"/>
    <col min="12035" max="12035" width="9.3984375" bestFit="1" customWidth="1"/>
    <col min="12036" max="12036" width="8" customWidth="1"/>
    <col min="12037" max="12037" width="17.59765625" bestFit="1" customWidth="1"/>
    <col min="12038" max="12038" width="3.09765625" customWidth="1"/>
    <col min="12039" max="12058" width="10.3984375" customWidth="1"/>
    <col min="12291" max="12291" width="9.3984375" bestFit="1" customWidth="1"/>
    <col min="12292" max="12292" width="8" customWidth="1"/>
    <col min="12293" max="12293" width="17.59765625" bestFit="1" customWidth="1"/>
    <col min="12294" max="12294" width="3.09765625" customWidth="1"/>
    <col min="12295" max="12314" width="10.3984375" customWidth="1"/>
    <col min="12547" max="12547" width="9.3984375" bestFit="1" customWidth="1"/>
    <col min="12548" max="12548" width="8" customWidth="1"/>
    <col min="12549" max="12549" width="17.59765625" bestFit="1" customWidth="1"/>
    <col min="12550" max="12550" width="3.09765625" customWidth="1"/>
    <col min="12551" max="12570" width="10.3984375" customWidth="1"/>
    <col min="12803" max="12803" width="9.3984375" bestFit="1" customWidth="1"/>
    <col min="12804" max="12804" width="8" customWidth="1"/>
    <col min="12805" max="12805" width="17.59765625" bestFit="1" customWidth="1"/>
    <col min="12806" max="12806" width="3.09765625" customWidth="1"/>
    <col min="12807" max="12826" width="10.3984375" customWidth="1"/>
    <col min="13059" max="13059" width="9.3984375" bestFit="1" customWidth="1"/>
    <col min="13060" max="13060" width="8" customWidth="1"/>
    <col min="13061" max="13061" width="17.59765625" bestFit="1" customWidth="1"/>
    <col min="13062" max="13062" width="3.09765625" customWidth="1"/>
    <col min="13063" max="13082" width="10.3984375" customWidth="1"/>
    <col min="13315" max="13315" width="9.3984375" bestFit="1" customWidth="1"/>
    <col min="13316" max="13316" width="8" customWidth="1"/>
    <col min="13317" max="13317" width="17.59765625" bestFit="1" customWidth="1"/>
    <col min="13318" max="13318" width="3.09765625" customWidth="1"/>
    <col min="13319" max="13338" width="10.3984375" customWidth="1"/>
    <col min="13571" max="13571" width="9.3984375" bestFit="1" customWidth="1"/>
    <col min="13572" max="13572" width="8" customWidth="1"/>
    <col min="13573" max="13573" width="17.59765625" bestFit="1" customWidth="1"/>
    <col min="13574" max="13574" width="3.09765625" customWidth="1"/>
    <col min="13575" max="13594" width="10.3984375" customWidth="1"/>
    <col min="13827" max="13827" width="9.3984375" bestFit="1" customWidth="1"/>
    <col min="13828" max="13828" width="8" customWidth="1"/>
    <col min="13829" max="13829" width="17.59765625" bestFit="1" customWidth="1"/>
    <col min="13830" max="13830" width="3.09765625" customWidth="1"/>
    <col min="13831" max="13850" width="10.3984375" customWidth="1"/>
    <col min="14083" max="14083" width="9.3984375" bestFit="1" customWidth="1"/>
    <col min="14084" max="14084" width="8" customWidth="1"/>
    <col min="14085" max="14085" width="17.59765625" bestFit="1" customWidth="1"/>
    <col min="14086" max="14086" width="3.09765625" customWidth="1"/>
    <col min="14087" max="14106" width="10.3984375" customWidth="1"/>
    <col min="14339" max="14339" width="9.3984375" bestFit="1" customWidth="1"/>
    <col min="14340" max="14340" width="8" customWidth="1"/>
    <col min="14341" max="14341" width="17.59765625" bestFit="1" customWidth="1"/>
    <col min="14342" max="14342" width="3.09765625" customWidth="1"/>
    <col min="14343" max="14362" width="10.3984375" customWidth="1"/>
    <col min="14595" max="14595" width="9.3984375" bestFit="1" customWidth="1"/>
    <col min="14596" max="14596" width="8" customWidth="1"/>
    <col min="14597" max="14597" width="17.59765625" bestFit="1" customWidth="1"/>
    <col min="14598" max="14598" width="3.09765625" customWidth="1"/>
    <col min="14599" max="14618" width="10.3984375" customWidth="1"/>
    <col min="14851" max="14851" width="9.3984375" bestFit="1" customWidth="1"/>
    <col min="14852" max="14852" width="8" customWidth="1"/>
    <col min="14853" max="14853" width="17.59765625" bestFit="1" customWidth="1"/>
    <col min="14854" max="14854" width="3.09765625" customWidth="1"/>
    <col min="14855" max="14874" width="10.3984375" customWidth="1"/>
    <col min="15107" max="15107" width="9.3984375" bestFit="1" customWidth="1"/>
    <col min="15108" max="15108" width="8" customWidth="1"/>
    <col min="15109" max="15109" width="17.59765625" bestFit="1" customWidth="1"/>
    <col min="15110" max="15110" width="3.09765625" customWidth="1"/>
    <col min="15111" max="15130" width="10.3984375" customWidth="1"/>
    <col min="15363" max="15363" width="9.3984375" bestFit="1" customWidth="1"/>
    <col min="15364" max="15364" width="8" customWidth="1"/>
    <col min="15365" max="15365" width="17.59765625" bestFit="1" customWidth="1"/>
    <col min="15366" max="15366" width="3.09765625" customWidth="1"/>
    <col min="15367" max="15386" width="10.3984375" customWidth="1"/>
    <col min="15619" max="15619" width="9.3984375" bestFit="1" customWidth="1"/>
    <col min="15620" max="15620" width="8" customWidth="1"/>
    <col min="15621" max="15621" width="17.59765625" bestFit="1" customWidth="1"/>
    <col min="15622" max="15622" width="3.09765625" customWidth="1"/>
    <col min="15623" max="15642" width="10.3984375" customWidth="1"/>
    <col min="15875" max="15875" width="9.3984375" bestFit="1" customWidth="1"/>
    <col min="15876" max="15876" width="8" customWidth="1"/>
    <col min="15877" max="15877" width="17.59765625" bestFit="1" customWidth="1"/>
    <col min="15878" max="15878" width="3.09765625" customWidth="1"/>
    <col min="15879" max="15898" width="10.3984375" customWidth="1"/>
    <col min="16131" max="16131" width="9.3984375" bestFit="1" customWidth="1"/>
    <col min="16132" max="16132" width="8" customWidth="1"/>
    <col min="16133" max="16133" width="17.59765625" bestFit="1" customWidth="1"/>
    <col min="16134" max="16134" width="3.09765625" customWidth="1"/>
    <col min="16135" max="16154" width="10.3984375" customWidth="1"/>
  </cols>
  <sheetData>
    <row r="1" spans="1:26" s="10" customFormat="1" ht="26.4" x14ac:dyDescent="0.25">
      <c r="A1" s="101" t="s">
        <v>36</v>
      </c>
      <c r="B1" s="102"/>
      <c r="C1" s="101" t="s">
        <v>37</v>
      </c>
      <c r="E1" s="89" t="s">
        <v>2</v>
      </c>
      <c r="F1" s="89" t="s">
        <v>338</v>
      </c>
      <c r="G1" s="89" t="s">
        <v>38</v>
      </c>
      <c r="H1" s="89" t="s">
        <v>7</v>
      </c>
      <c r="I1" s="89" t="s">
        <v>10</v>
      </c>
      <c r="J1" s="89" t="s">
        <v>159</v>
      </c>
      <c r="K1" s="89" t="s">
        <v>13</v>
      </c>
      <c r="L1" s="89" t="s">
        <v>72</v>
      </c>
      <c r="M1" s="89" t="s">
        <v>155</v>
      </c>
      <c r="N1" s="89" t="s">
        <v>16</v>
      </c>
      <c r="O1" s="89" t="s">
        <v>18</v>
      </c>
      <c r="P1" s="89" t="s">
        <v>21</v>
      </c>
      <c r="Q1" s="89" t="s">
        <v>19</v>
      </c>
      <c r="R1" s="89" t="s">
        <v>25</v>
      </c>
      <c r="S1" s="89" t="s">
        <v>156</v>
      </c>
      <c r="T1" s="89" t="s">
        <v>27</v>
      </c>
      <c r="U1" s="89" t="s">
        <v>28</v>
      </c>
      <c r="V1" s="89" t="s">
        <v>297</v>
      </c>
      <c r="W1" s="89" t="s">
        <v>228</v>
      </c>
      <c r="X1" s="89" t="s">
        <v>230</v>
      </c>
      <c r="Y1" s="89" t="s">
        <v>152</v>
      </c>
      <c r="Z1" s="89" t="s">
        <v>33</v>
      </c>
    </row>
    <row r="2" spans="1:26" x14ac:dyDescent="0.25">
      <c r="A2" s="81">
        <v>46040</v>
      </c>
      <c r="B2" s="82" t="s">
        <v>39</v>
      </c>
      <c r="C2" s="83" t="s">
        <v>40</v>
      </c>
      <c r="E2" s="29">
        <f>TORNEI!F57</f>
        <v>599</v>
      </c>
      <c r="F2" s="29">
        <f>TORNEI!I57</f>
        <v>0</v>
      </c>
      <c r="G2" s="29">
        <f>TORNEI!J57</f>
        <v>548.40000000000009</v>
      </c>
      <c r="H2" s="29">
        <f>TORNEI!L57</f>
        <v>547.30000000000007</v>
      </c>
      <c r="I2" s="29">
        <f>TORNEI!N57</f>
        <v>596.80000000000007</v>
      </c>
      <c r="J2" s="29">
        <f>TORNEI!P57</f>
        <v>491.70000000000005</v>
      </c>
      <c r="K2" s="29">
        <f>TORNEI!R57</f>
        <v>397.60000000000008</v>
      </c>
      <c r="L2" s="29">
        <f>TORNEI!T57</f>
        <v>630.20000000000005</v>
      </c>
      <c r="M2" s="29">
        <f>TORNEI!V57</f>
        <v>443.7000000000001</v>
      </c>
      <c r="N2" s="29">
        <f>TORNEI!X57</f>
        <v>559.70000000000005</v>
      </c>
      <c r="O2" s="29">
        <f>TORNEI!Z57</f>
        <v>698.20000000000016</v>
      </c>
      <c r="P2" s="29">
        <f>TORNEI!AB57</f>
        <v>325.3</v>
      </c>
      <c r="Q2" s="29">
        <f>TORNEI!AD57</f>
        <v>680.60000000000014</v>
      </c>
      <c r="R2" s="29">
        <f>TORNEI!AF57</f>
        <v>734.7</v>
      </c>
      <c r="S2" s="29">
        <f>TORNEI!AH57</f>
        <v>501.30000000000007</v>
      </c>
      <c r="T2" s="29">
        <f>TORNEI!AJ57</f>
        <v>597.70000000000016</v>
      </c>
      <c r="U2" s="29">
        <f>TORNEI!AL57</f>
        <v>483.79999999999995</v>
      </c>
      <c r="V2" s="29">
        <f>TORNEI!AN57</f>
        <v>592.50000000000023</v>
      </c>
      <c r="W2" s="29">
        <f>TORNEI!AP57</f>
        <v>525.20000000000016</v>
      </c>
      <c r="X2" s="29">
        <f>TORNEI!AR57</f>
        <v>544.20000000000005</v>
      </c>
      <c r="Y2" s="29">
        <f>TORNEI!AT57</f>
        <v>577.80000000000018</v>
      </c>
      <c r="Z2" s="29">
        <f>TORNEI!AV57</f>
        <v>583</v>
      </c>
    </row>
    <row r="3" spans="1:26" x14ac:dyDescent="0.25">
      <c r="A3" s="78">
        <v>46062</v>
      </c>
      <c r="B3" s="79">
        <v>500</v>
      </c>
      <c r="C3" s="80" t="s">
        <v>42</v>
      </c>
      <c r="E3" s="29">
        <f>TORNEI!F94</f>
        <v>306.2</v>
      </c>
      <c r="F3" s="29">
        <f>TORNEI!I94</f>
        <v>0</v>
      </c>
      <c r="G3" s="29">
        <f>TORNEI!J94</f>
        <v>466.29999999999995</v>
      </c>
      <c r="H3" s="29">
        <f>TORNEI!L94</f>
        <v>360.9</v>
      </c>
      <c r="I3" s="29">
        <f>TORNEI!N94</f>
        <v>389.59999999999991</v>
      </c>
      <c r="J3" s="29">
        <f>TORNEI!P94</f>
        <v>433.8</v>
      </c>
      <c r="K3" s="29">
        <f>TORNEI!R94</f>
        <v>308.49999999999994</v>
      </c>
      <c r="L3" s="29">
        <f>TORNEI!T94</f>
        <v>376.99999999999994</v>
      </c>
      <c r="M3" s="29">
        <f>TORNEI!V94</f>
        <v>328.49999999999994</v>
      </c>
      <c r="N3" s="29">
        <f>TORNEI!X94</f>
        <v>260.70000000000005</v>
      </c>
      <c r="O3" s="29">
        <f>TORNEI!Z94</f>
        <v>351.59999999999997</v>
      </c>
      <c r="P3" s="29">
        <f>TORNEI!AB94</f>
        <v>361.3</v>
      </c>
      <c r="Q3" s="29">
        <f>TORNEI!AD94</f>
        <v>274.60000000000002</v>
      </c>
      <c r="R3" s="29">
        <f>TORNEI!AF94</f>
        <v>336.2</v>
      </c>
      <c r="S3" s="29">
        <f>TORNEI!AH94</f>
        <v>310.39999999999998</v>
      </c>
      <c r="T3" s="29">
        <f>TORNEI!AJ94</f>
        <v>520.90000000000009</v>
      </c>
      <c r="U3" s="29">
        <f>TORNEI!AL94</f>
        <v>204.8</v>
      </c>
      <c r="V3" s="29">
        <f>TORNEI!AN94</f>
        <v>355.5</v>
      </c>
      <c r="W3" s="29">
        <f>TORNEI!AP94</f>
        <v>270</v>
      </c>
      <c r="X3" s="29">
        <f>TORNEI!AR94</f>
        <v>368.59999999999997</v>
      </c>
      <c r="Y3" s="29">
        <f>TORNEI!AT94</f>
        <v>412.29999999999995</v>
      </c>
      <c r="Z3" s="29">
        <f>TORNEI!AV94</f>
        <v>264.2</v>
      </c>
    </row>
    <row r="4" spans="1:26" x14ac:dyDescent="0.25">
      <c r="A4" s="78">
        <v>46062</v>
      </c>
      <c r="B4" s="79">
        <v>500</v>
      </c>
      <c r="C4" s="80" t="s">
        <v>43</v>
      </c>
      <c r="E4" s="29">
        <f>TORNEI!F132</f>
        <v>231.20000000000002</v>
      </c>
      <c r="F4" s="29">
        <f>TORNEI!I132</f>
        <v>0</v>
      </c>
      <c r="G4" s="29">
        <f>TORNEI!J132</f>
        <v>400.69999999999993</v>
      </c>
      <c r="H4" s="29">
        <f>TORNEI!L132</f>
        <v>386.70000000000005</v>
      </c>
      <c r="I4" s="29">
        <f>TORNEI!N132</f>
        <v>511.6</v>
      </c>
      <c r="J4" s="29">
        <f>TORNEI!P132</f>
        <v>250.7</v>
      </c>
      <c r="K4" s="29">
        <f>TORNEI!R132</f>
        <v>392.19999999999993</v>
      </c>
      <c r="L4" s="29">
        <f>TORNEI!T132</f>
        <v>554.4</v>
      </c>
      <c r="M4" s="29">
        <f>TORNEI!V132</f>
        <v>323.39999999999998</v>
      </c>
      <c r="N4" s="29">
        <f>TORNEI!X132</f>
        <v>536.29999999999995</v>
      </c>
      <c r="O4" s="29">
        <f>TORNEI!Z132</f>
        <v>483.39999999999992</v>
      </c>
      <c r="P4" s="29">
        <f>TORNEI!AB132</f>
        <v>346.8</v>
      </c>
      <c r="Q4" s="29">
        <f>TORNEI!AD132</f>
        <v>409.19999999999993</v>
      </c>
      <c r="R4" s="29">
        <f>TORNEI!AF132</f>
        <v>425.19999999999993</v>
      </c>
      <c r="S4" s="29">
        <f>TORNEI!AH132</f>
        <v>463.59999999999997</v>
      </c>
      <c r="T4" s="29">
        <f>TORNEI!AJ132</f>
        <v>367.8</v>
      </c>
      <c r="U4" s="29">
        <f>TORNEI!AL132</f>
        <v>405.49999999999994</v>
      </c>
      <c r="V4" s="29">
        <f>TORNEI!AN132</f>
        <v>576.29999999999995</v>
      </c>
      <c r="W4" s="29">
        <f>TORNEI!AP132</f>
        <v>330.3</v>
      </c>
      <c r="X4" s="29">
        <f>TORNEI!AR132</f>
        <v>415.8</v>
      </c>
      <c r="Y4" s="29">
        <f>TORNEI!AT132</f>
        <v>296.29999999999995</v>
      </c>
      <c r="Z4" s="29">
        <f>TORNEI!AV132</f>
        <v>363.79999999999995</v>
      </c>
    </row>
    <row r="5" spans="1:26" x14ac:dyDescent="0.25">
      <c r="A5" s="78">
        <v>46069</v>
      </c>
      <c r="B5" s="79">
        <v>500</v>
      </c>
      <c r="C5" s="80" t="s">
        <v>45</v>
      </c>
      <c r="E5" s="29">
        <f>TORNEI!F170</f>
        <v>0</v>
      </c>
      <c r="F5" s="29">
        <f>TORNEI!I170</f>
        <v>0</v>
      </c>
      <c r="G5" s="29">
        <f>TORNEI!J170</f>
        <v>306.5</v>
      </c>
      <c r="H5" s="29">
        <f>TORNEI!L170</f>
        <v>523.4</v>
      </c>
      <c r="I5" s="29">
        <f>TORNEI!N170</f>
        <v>417.7</v>
      </c>
      <c r="J5" s="29">
        <f>TORNEI!P170</f>
        <v>413.40000000000003</v>
      </c>
      <c r="K5" s="29">
        <f>TORNEI!R170</f>
        <v>352.50000000000006</v>
      </c>
      <c r="L5" s="29">
        <f>TORNEI!T170</f>
        <v>461.00000000000006</v>
      </c>
      <c r="M5" s="29">
        <f>TORNEI!V170</f>
        <v>469</v>
      </c>
      <c r="N5" s="29">
        <f>TORNEI!X170</f>
        <v>453.4</v>
      </c>
      <c r="O5" s="29">
        <f>TORNEI!Z170</f>
        <v>488.3</v>
      </c>
      <c r="P5" s="29">
        <f>TORNEI!AB170</f>
        <v>368.6</v>
      </c>
      <c r="Q5" s="29">
        <f>TORNEI!AD170</f>
        <v>355.4</v>
      </c>
      <c r="R5" s="29">
        <f>TORNEI!AF170</f>
        <v>377.00000000000006</v>
      </c>
      <c r="S5" s="29">
        <f>TORNEI!AH170</f>
        <v>504.69999999999993</v>
      </c>
      <c r="T5" s="29">
        <f>TORNEI!AJ170</f>
        <v>575.6</v>
      </c>
      <c r="U5" s="29">
        <f>TORNEI!AL170</f>
        <v>255.60000000000002</v>
      </c>
      <c r="V5" s="29">
        <f>TORNEI!AN170</f>
        <v>461.4</v>
      </c>
      <c r="W5" s="29">
        <f>TORNEI!AP170</f>
        <v>438.2</v>
      </c>
      <c r="X5" s="29">
        <f>TORNEI!AR170</f>
        <v>394.9</v>
      </c>
      <c r="Y5" s="29">
        <f>TORNEI!AT170</f>
        <v>453.3</v>
      </c>
      <c r="Z5" s="29">
        <f>TORNEI!AV170</f>
        <v>414.2</v>
      </c>
    </row>
    <row r="6" spans="1:26" x14ac:dyDescent="0.25">
      <c r="A6" s="78">
        <v>46069</v>
      </c>
      <c r="B6" s="79">
        <v>500</v>
      </c>
      <c r="C6" s="80" t="s">
        <v>44</v>
      </c>
      <c r="E6" s="29">
        <f>TORNEI!F205</f>
        <v>275.5</v>
      </c>
      <c r="F6" s="29">
        <f>TORNEI!I205</f>
        <v>0</v>
      </c>
      <c r="G6" s="29">
        <f>TORNEI!J205</f>
        <v>310.60000000000002</v>
      </c>
      <c r="H6" s="29">
        <f>TORNEI!L205</f>
        <v>296.39999999999998</v>
      </c>
      <c r="I6" s="29">
        <f>TORNEI!N205</f>
        <v>227.10000000000005</v>
      </c>
      <c r="J6" s="29">
        <f>TORNEI!P205</f>
        <v>266.89999999999998</v>
      </c>
      <c r="K6" s="29">
        <f>TORNEI!R205</f>
        <v>437.8</v>
      </c>
      <c r="L6" s="29">
        <f>TORNEI!T205</f>
        <v>203.70000000000002</v>
      </c>
      <c r="M6" s="29">
        <f>TORNEI!V205</f>
        <v>244.00000000000003</v>
      </c>
      <c r="N6" s="29">
        <f>TORNEI!X205</f>
        <v>257.89999999999998</v>
      </c>
      <c r="O6" s="29">
        <f>TORNEI!Z205</f>
        <v>282</v>
      </c>
      <c r="P6" s="29">
        <f>TORNEI!AB205</f>
        <v>277.59999999999997</v>
      </c>
      <c r="Q6" s="29">
        <f>TORNEI!AD205</f>
        <v>345.5</v>
      </c>
      <c r="R6" s="29">
        <f>TORNEI!AF205</f>
        <v>268</v>
      </c>
      <c r="S6" s="29">
        <f>TORNEI!AH205</f>
        <v>398.59999999999997</v>
      </c>
      <c r="T6" s="29">
        <f>TORNEI!AJ205</f>
        <v>254.89999999999998</v>
      </c>
      <c r="U6" s="29">
        <f>TORNEI!AL205</f>
        <v>87.2</v>
      </c>
      <c r="V6" s="29">
        <f>TORNEI!AN205</f>
        <v>241.3</v>
      </c>
      <c r="W6" s="29">
        <f>TORNEI!AP205</f>
        <v>413.09999999999997</v>
      </c>
      <c r="X6" s="29">
        <f>TORNEI!AR205</f>
        <v>227.10000000000005</v>
      </c>
      <c r="Y6" s="29">
        <f>TORNEI!AT205</f>
        <v>227.10000000000005</v>
      </c>
      <c r="Z6" s="29">
        <f>TORNEI!AV205</f>
        <v>251.89999999999998</v>
      </c>
    </row>
    <row r="7" spans="1:26" x14ac:dyDescent="0.25">
      <c r="A7" s="78">
        <v>46076</v>
      </c>
      <c r="B7" s="79">
        <v>500</v>
      </c>
      <c r="C7" s="80" t="s">
        <v>46</v>
      </c>
      <c r="E7" s="29">
        <f>TORNEI!F241</f>
        <v>208.60000000000002</v>
      </c>
      <c r="F7" s="29">
        <f>TORNEI!I241</f>
        <v>0</v>
      </c>
      <c r="G7" s="29">
        <f>TORNEI!J241</f>
        <v>275.8</v>
      </c>
      <c r="H7" s="29">
        <f>TORNEI!L241</f>
        <v>334.5</v>
      </c>
      <c r="I7" s="29">
        <f>TORNEI!N241</f>
        <v>364.1</v>
      </c>
      <c r="J7" s="29">
        <f>TORNEI!P241</f>
        <v>282.49999999999994</v>
      </c>
      <c r="K7" s="29">
        <f>TORNEI!R241</f>
        <v>113</v>
      </c>
      <c r="L7" s="29">
        <f>TORNEI!T241</f>
        <v>237.1</v>
      </c>
      <c r="M7" s="29">
        <f>TORNEI!V241</f>
        <v>186.20000000000002</v>
      </c>
      <c r="N7" s="29">
        <f>TORNEI!X241</f>
        <v>308</v>
      </c>
      <c r="O7" s="29">
        <f>TORNEI!Z241</f>
        <v>241.8</v>
      </c>
      <c r="P7" s="29">
        <f>TORNEI!AB241</f>
        <v>51.4</v>
      </c>
      <c r="Q7" s="29">
        <f>TORNEI!AD241</f>
        <v>455.20000000000005</v>
      </c>
      <c r="R7" s="29">
        <f>TORNEI!AF241</f>
        <v>455.9</v>
      </c>
      <c r="S7" s="29">
        <f>TORNEI!AH241</f>
        <v>317.8</v>
      </c>
      <c r="T7" s="29">
        <f>TORNEI!AJ241</f>
        <v>236.3</v>
      </c>
      <c r="U7" s="29">
        <f>TORNEI!AL241</f>
        <v>409.7</v>
      </c>
      <c r="V7" s="29">
        <f>TORNEI!AN241</f>
        <v>333.4</v>
      </c>
      <c r="W7" s="29">
        <f>TORNEI!AP241</f>
        <v>104.2</v>
      </c>
      <c r="X7" s="29">
        <f>TORNEI!AR241</f>
        <v>280.3</v>
      </c>
      <c r="Y7" s="29">
        <f>TORNEI!AT241</f>
        <v>276</v>
      </c>
      <c r="Z7" s="29">
        <f>TORNEI!AV241</f>
        <v>77.500000000000014</v>
      </c>
    </row>
    <row r="8" spans="1:26" x14ac:dyDescent="0.25">
      <c r="A8" s="78">
        <v>46076</v>
      </c>
      <c r="B8" s="79">
        <v>500</v>
      </c>
      <c r="C8" s="80" t="s">
        <v>47</v>
      </c>
      <c r="E8" s="29">
        <f>TORNEI!F279</f>
        <v>328.2</v>
      </c>
      <c r="F8" s="29">
        <f>TORNEI!I279</f>
        <v>0</v>
      </c>
      <c r="G8" s="29">
        <f>TORNEI!J279</f>
        <v>323</v>
      </c>
      <c r="H8" s="29">
        <f>TORNEI!L279</f>
        <v>252.60000000000002</v>
      </c>
      <c r="I8" s="29">
        <f>TORNEI!N279</f>
        <v>215.20000000000002</v>
      </c>
      <c r="J8" s="29">
        <f>TORNEI!P279</f>
        <v>388.20000000000005</v>
      </c>
      <c r="K8" s="29">
        <f>TORNEI!R279</f>
        <v>264.20000000000005</v>
      </c>
      <c r="L8" s="29">
        <f>TORNEI!T279</f>
        <v>261.90000000000009</v>
      </c>
      <c r="M8" s="29">
        <f>TORNEI!V279</f>
        <v>372.3</v>
      </c>
      <c r="N8" s="29">
        <f>TORNEI!X279</f>
        <v>327.09999999999997</v>
      </c>
      <c r="O8" s="29">
        <f>TORNEI!Z279</f>
        <v>287.89999999999998</v>
      </c>
      <c r="P8" s="29">
        <f>TORNEI!AB279</f>
        <v>204.9</v>
      </c>
      <c r="Q8" s="29">
        <f>TORNEI!AD279</f>
        <v>486.30000000000013</v>
      </c>
      <c r="R8" s="29">
        <f>TORNEI!AF279</f>
        <v>167.60000000000002</v>
      </c>
      <c r="S8" s="29">
        <f>TORNEI!AH279</f>
        <v>270.89999999999992</v>
      </c>
      <c r="T8" s="29">
        <f>TORNEI!AJ279</f>
        <v>374.50000000000011</v>
      </c>
      <c r="U8" s="29">
        <f>TORNEI!AL279</f>
        <v>425.80000000000007</v>
      </c>
      <c r="V8" s="29">
        <f>TORNEI!AN279</f>
        <v>385.99999999999994</v>
      </c>
      <c r="W8" s="29">
        <f>TORNEI!AP279</f>
        <v>405.90000000000009</v>
      </c>
      <c r="X8" s="29">
        <f>TORNEI!AR279</f>
        <v>239.9</v>
      </c>
      <c r="Y8" s="29">
        <f>TORNEI!AT279</f>
        <v>324.7</v>
      </c>
      <c r="Z8" s="29">
        <f>TORNEI!AV279</f>
        <v>276.30000000000007</v>
      </c>
    </row>
    <row r="9" spans="1:26" x14ac:dyDescent="0.25">
      <c r="A9" s="73">
        <v>46085</v>
      </c>
      <c r="B9" s="74">
        <v>1000</v>
      </c>
      <c r="C9" s="75" t="s">
        <v>48</v>
      </c>
      <c r="E9" s="29">
        <f>TORNEI!F337</f>
        <v>593.6</v>
      </c>
      <c r="F9" s="29">
        <f>TORNEI!I337</f>
        <v>0</v>
      </c>
      <c r="G9" s="29">
        <f>TORNEI!J337</f>
        <v>488.4</v>
      </c>
      <c r="H9" s="29">
        <f>TORNEI!L337</f>
        <v>313.90000000000003</v>
      </c>
      <c r="I9" s="29">
        <f>TORNEI!N337</f>
        <v>545.6</v>
      </c>
      <c r="J9" s="29">
        <f>TORNEI!P337</f>
        <v>548.40000000000009</v>
      </c>
      <c r="K9" s="29">
        <f>TORNEI!R337</f>
        <v>665.1</v>
      </c>
      <c r="L9" s="29">
        <f>TORNEI!T337</f>
        <v>463</v>
      </c>
      <c r="M9" s="29">
        <f>TORNEI!V337</f>
        <v>432.09999999999997</v>
      </c>
      <c r="N9" s="29">
        <f>TORNEI!X337</f>
        <v>263.8</v>
      </c>
      <c r="O9" s="29">
        <f>TORNEI!Z337</f>
        <v>504.39999999999992</v>
      </c>
      <c r="P9" s="29">
        <f>TORNEI!AB337</f>
        <v>664.8</v>
      </c>
      <c r="Q9" s="29">
        <f>TORNEI!AD337</f>
        <v>332.69999999999993</v>
      </c>
      <c r="R9" s="29">
        <f>TORNEI!AF337</f>
        <v>432.9</v>
      </c>
      <c r="S9" s="29">
        <f>TORNEI!AH337</f>
        <v>574.70000000000005</v>
      </c>
      <c r="T9" s="29">
        <f>TORNEI!AJ337</f>
        <v>667.30000000000007</v>
      </c>
      <c r="U9" s="29">
        <f>TORNEI!AL337</f>
        <v>616.99999999999989</v>
      </c>
      <c r="V9" s="29">
        <f>TORNEI!AN337</f>
        <v>718.1</v>
      </c>
      <c r="W9" s="29">
        <f>TORNEI!AP337</f>
        <v>340.4</v>
      </c>
      <c r="X9" s="29">
        <f>TORNEI!AR337</f>
        <v>568.80000000000007</v>
      </c>
      <c r="Y9" s="29">
        <f>TORNEI!AT337</f>
        <v>606.90000000000009</v>
      </c>
      <c r="Z9" s="29">
        <f>TORNEI!AV337</f>
        <v>260.5</v>
      </c>
    </row>
    <row r="10" spans="1:26" x14ac:dyDescent="0.25">
      <c r="A10" s="73">
        <v>46099</v>
      </c>
      <c r="B10" s="74">
        <v>1000</v>
      </c>
      <c r="C10" s="75" t="s">
        <v>49</v>
      </c>
      <c r="E10" s="29">
        <f>TORNEI!F395</f>
        <v>438.4</v>
      </c>
      <c r="F10" s="29">
        <f>TORNEI!I395</f>
        <v>0</v>
      </c>
      <c r="G10" s="29">
        <f>TORNEI!J395</f>
        <v>556.19999999999993</v>
      </c>
      <c r="H10" s="29">
        <f>TORNEI!L395</f>
        <v>190.70000000000005</v>
      </c>
      <c r="I10" s="29">
        <f>TORNEI!N395</f>
        <v>437.79999999999995</v>
      </c>
      <c r="J10" s="29">
        <f>TORNEI!P395</f>
        <v>825.79999999999984</v>
      </c>
      <c r="K10" s="29">
        <f>TORNEI!R395</f>
        <v>488.9</v>
      </c>
      <c r="L10" s="29">
        <f>TORNEI!T395</f>
        <v>414.49999999999994</v>
      </c>
      <c r="M10" s="29">
        <f>TORNEI!V395</f>
        <v>520.40000000000009</v>
      </c>
      <c r="N10" s="29">
        <f>TORNEI!X395</f>
        <v>537.9</v>
      </c>
      <c r="O10" s="29">
        <f>TORNEI!Z395</f>
        <v>416.39999999999992</v>
      </c>
      <c r="P10" s="29">
        <f>TORNEI!AB395</f>
        <v>424.09999999999997</v>
      </c>
      <c r="Q10" s="29">
        <f>TORNEI!AD395</f>
        <v>483.79999999999995</v>
      </c>
      <c r="R10" s="29">
        <f>TORNEI!AF395</f>
        <v>496.09999999999997</v>
      </c>
      <c r="S10" s="29">
        <f>TORNEI!AH395</f>
        <v>394.5</v>
      </c>
      <c r="T10" s="29">
        <f>TORNEI!AJ395</f>
        <v>436.39999999999992</v>
      </c>
      <c r="U10" s="29">
        <f>TORNEI!AL395</f>
        <v>545.70000000000005</v>
      </c>
      <c r="V10" s="29">
        <f>TORNEI!AN395</f>
        <v>543.80000000000007</v>
      </c>
      <c r="W10" s="29">
        <f>TORNEI!AP395</f>
        <v>520</v>
      </c>
      <c r="X10" s="29">
        <f>TORNEI!AR395</f>
        <v>630</v>
      </c>
      <c r="Y10" s="29">
        <f>TORNEI!AT395</f>
        <v>591.6</v>
      </c>
      <c r="Z10" s="29">
        <f>TORNEI!AV395</f>
        <v>84.499999999999986</v>
      </c>
    </row>
    <row r="11" spans="1:26" x14ac:dyDescent="0.25">
      <c r="A11" s="73">
        <v>46117</v>
      </c>
      <c r="B11" s="74">
        <v>1000</v>
      </c>
      <c r="C11" s="75" t="s">
        <v>50</v>
      </c>
      <c r="E11" s="29">
        <f>TORNEI!F447</f>
        <v>442.7999999999999</v>
      </c>
      <c r="F11" s="29">
        <f>TORNEI!I447</f>
        <v>0</v>
      </c>
      <c r="G11" s="29">
        <f>TORNEI!J447</f>
        <v>559.59999999999991</v>
      </c>
      <c r="H11" s="29">
        <f>TORNEI!L447</f>
        <v>521.79999999999995</v>
      </c>
      <c r="I11" s="29">
        <f>TORNEI!N447</f>
        <v>705.39999999999986</v>
      </c>
      <c r="J11" s="29">
        <f>TORNEI!P447</f>
        <v>711.69999999999982</v>
      </c>
      <c r="K11" s="29">
        <f>TORNEI!R447</f>
        <v>635.39999999999986</v>
      </c>
      <c r="L11" s="29">
        <f>TORNEI!T447</f>
        <v>498.80000000000007</v>
      </c>
      <c r="M11" s="29">
        <f>TORNEI!V447</f>
        <v>358.5</v>
      </c>
      <c r="N11" s="29">
        <f>TORNEI!X447</f>
        <v>635.4</v>
      </c>
      <c r="O11" s="29">
        <f>TORNEI!Z447</f>
        <v>529.69999999999993</v>
      </c>
      <c r="P11" s="29">
        <f>TORNEI!AB447</f>
        <v>566.99999999999989</v>
      </c>
      <c r="Q11" s="29">
        <f>TORNEI!AD447</f>
        <v>525.79999999999984</v>
      </c>
      <c r="R11" s="29">
        <f>TORNEI!AF447</f>
        <v>636.4</v>
      </c>
      <c r="S11" s="29">
        <f>TORNEI!AH447</f>
        <v>551</v>
      </c>
      <c r="T11" s="29">
        <f>TORNEI!AJ447</f>
        <v>687.59999999999991</v>
      </c>
      <c r="U11" s="29">
        <f>TORNEI!AL447</f>
        <v>743.59999999999991</v>
      </c>
      <c r="V11" s="29">
        <f>TORNEI!AN447</f>
        <v>613.99999999999989</v>
      </c>
      <c r="W11" s="29">
        <f>TORNEI!AP447</f>
        <v>408.70000000000005</v>
      </c>
      <c r="X11" s="29">
        <f>TORNEI!AR447</f>
        <v>438.1</v>
      </c>
      <c r="Y11" s="29">
        <f>TORNEI!AT447</f>
        <v>808.5999999999998</v>
      </c>
      <c r="Z11" s="29">
        <f>TORNEI!AV447</f>
        <v>438.09999999999997</v>
      </c>
    </row>
    <row r="12" spans="1:26" x14ac:dyDescent="0.25">
      <c r="A12" s="78">
        <v>46125</v>
      </c>
      <c r="B12" s="79">
        <v>500</v>
      </c>
      <c r="C12" s="80" t="s">
        <v>51</v>
      </c>
      <c r="E12" s="29">
        <f>TORNEI!F485</f>
        <v>438</v>
      </c>
      <c r="F12" s="29">
        <f>TORNEI!I485</f>
        <v>0</v>
      </c>
      <c r="G12" s="29">
        <f>TORNEI!J485</f>
        <v>469.00000000000006</v>
      </c>
      <c r="H12" s="29">
        <f>TORNEI!L485</f>
        <v>401.10000000000008</v>
      </c>
      <c r="I12" s="29">
        <f>TORNEI!N485</f>
        <v>473.8</v>
      </c>
      <c r="J12" s="29">
        <f>TORNEI!P485</f>
        <v>445.30000000000007</v>
      </c>
      <c r="K12" s="29">
        <f>TORNEI!R485</f>
        <v>414.49999999999994</v>
      </c>
      <c r="L12" s="29">
        <f>TORNEI!T485</f>
        <v>225.39999999999998</v>
      </c>
      <c r="M12" s="29">
        <f>TORNEI!V485</f>
        <v>350.40000000000003</v>
      </c>
      <c r="N12" s="29">
        <f>TORNEI!X485</f>
        <v>299.89999999999998</v>
      </c>
      <c r="O12" s="29">
        <f>TORNEI!Z485</f>
        <v>241.60000000000002</v>
      </c>
      <c r="P12" s="29">
        <f>TORNEI!AB485</f>
        <v>0</v>
      </c>
      <c r="Q12" s="29">
        <f>TORNEI!AD485</f>
        <v>528</v>
      </c>
      <c r="R12" s="29">
        <f>TORNEI!AF485</f>
        <v>230</v>
      </c>
      <c r="S12" s="29">
        <f>TORNEI!AH485</f>
        <v>330.70000000000005</v>
      </c>
      <c r="T12" s="29">
        <f>TORNEI!AJ485</f>
        <v>367.3</v>
      </c>
      <c r="U12" s="29">
        <f>TORNEI!AL485</f>
        <v>143.4</v>
      </c>
      <c r="V12" s="29">
        <f>TORNEI!AN485</f>
        <v>327.60000000000002</v>
      </c>
      <c r="W12" s="29">
        <f>TORNEI!AP485</f>
        <v>525</v>
      </c>
      <c r="X12" s="29">
        <f>TORNEI!AR485</f>
        <v>409.2</v>
      </c>
      <c r="Y12" s="29">
        <f>TORNEI!AT485</f>
        <v>592.4</v>
      </c>
      <c r="Z12" s="29">
        <f>TORNEI!AV485</f>
        <v>405.90000000000003</v>
      </c>
    </row>
    <row r="13" spans="1:26" x14ac:dyDescent="0.25">
      <c r="A13" s="78">
        <v>46125</v>
      </c>
      <c r="B13" s="79">
        <v>500</v>
      </c>
      <c r="C13" s="80" t="s">
        <v>52</v>
      </c>
      <c r="E13" s="29">
        <f>TORNEI!F522</f>
        <v>287.09999999999997</v>
      </c>
      <c r="F13" s="29">
        <f>TORNEI!I522</f>
        <v>0</v>
      </c>
      <c r="G13" s="29">
        <f>TORNEI!J522</f>
        <v>513.80000000000007</v>
      </c>
      <c r="H13" s="29">
        <f>TORNEI!L522</f>
        <v>278.59999999999997</v>
      </c>
      <c r="I13" s="29">
        <f>TORNEI!N522</f>
        <v>297.3</v>
      </c>
      <c r="J13" s="29">
        <f>TORNEI!P522</f>
        <v>266</v>
      </c>
      <c r="K13" s="29">
        <f>TORNEI!R522</f>
        <v>329.40000000000003</v>
      </c>
      <c r="L13" s="29">
        <f>TORNEI!T522</f>
        <v>476.8</v>
      </c>
      <c r="M13" s="29">
        <f>TORNEI!V522</f>
        <v>320.60000000000002</v>
      </c>
      <c r="N13" s="29">
        <f>TORNEI!X522</f>
        <v>339.4</v>
      </c>
      <c r="O13" s="29">
        <f>TORNEI!Z522</f>
        <v>375.5</v>
      </c>
      <c r="P13" s="29">
        <f>TORNEI!AB522</f>
        <v>0</v>
      </c>
      <c r="Q13" s="29">
        <f>TORNEI!AD522</f>
        <v>437.8</v>
      </c>
      <c r="R13" s="29">
        <f>TORNEI!AF522</f>
        <v>252.39999999999998</v>
      </c>
      <c r="S13" s="29">
        <f>TORNEI!AH522</f>
        <v>314.70000000000005</v>
      </c>
      <c r="T13" s="29">
        <f>TORNEI!AJ522</f>
        <v>360.40000000000003</v>
      </c>
      <c r="U13" s="29">
        <f>TORNEI!AL522</f>
        <v>388.40000000000003</v>
      </c>
      <c r="V13" s="29">
        <f>TORNEI!AN522</f>
        <v>295.20000000000005</v>
      </c>
      <c r="W13" s="29">
        <f>TORNEI!AP522</f>
        <v>220.8</v>
      </c>
      <c r="X13" s="29">
        <f>TORNEI!AR522</f>
        <v>296.40000000000003</v>
      </c>
      <c r="Y13" s="29">
        <f>TORNEI!AT522</f>
        <v>300.40000000000003</v>
      </c>
      <c r="Z13" s="29">
        <f>TORNEI!AV522</f>
        <v>242.39999999999998</v>
      </c>
    </row>
    <row r="14" spans="1:26" x14ac:dyDescent="0.25">
      <c r="A14" s="73">
        <v>46134</v>
      </c>
      <c r="B14" s="74">
        <v>1000</v>
      </c>
      <c r="C14" s="75" t="s">
        <v>53</v>
      </c>
      <c r="E14" s="29">
        <f>TORNEI!F588</f>
        <v>596.00000000000011</v>
      </c>
      <c r="F14" s="29">
        <f>TORNEI!I588</f>
        <v>0</v>
      </c>
      <c r="G14" s="29">
        <f>TORNEI!J588</f>
        <v>747.1</v>
      </c>
      <c r="H14" s="29">
        <f>TORNEI!L588</f>
        <v>342.90000000000003</v>
      </c>
      <c r="I14" s="29">
        <f>TORNEI!N588</f>
        <v>907.60000000000025</v>
      </c>
      <c r="J14" s="29">
        <f>TORNEI!P588</f>
        <v>711.00000000000011</v>
      </c>
      <c r="K14" s="29">
        <f>TORNEI!R588</f>
        <v>701.39999999999986</v>
      </c>
      <c r="L14" s="29">
        <f>TORNEI!T588</f>
        <v>655.80000000000007</v>
      </c>
      <c r="M14" s="29">
        <f>TORNEI!V588</f>
        <v>618.80000000000007</v>
      </c>
      <c r="N14" s="29">
        <f>TORNEI!X588</f>
        <v>617.6</v>
      </c>
      <c r="O14" s="29">
        <f>TORNEI!Z588</f>
        <v>599.10000000000014</v>
      </c>
      <c r="P14" s="29">
        <f>TORNEI!AB588</f>
        <v>807.20000000000016</v>
      </c>
      <c r="Q14" s="29">
        <f>TORNEI!AD588</f>
        <v>1039.1000000000001</v>
      </c>
      <c r="R14" s="29">
        <f>TORNEI!AF588</f>
        <v>775.9000000000002</v>
      </c>
      <c r="S14" s="29">
        <f>TORNEI!AH588</f>
        <v>821.10000000000025</v>
      </c>
      <c r="T14" s="29">
        <f>TORNEI!AJ588</f>
        <v>493.49999999999994</v>
      </c>
      <c r="U14" s="29">
        <f>TORNEI!AL588</f>
        <v>702.30000000000018</v>
      </c>
      <c r="V14" s="29">
        <f>TORNEI!AN588</f>
        <v>843.60000000000025</v>
      </c>
      <c r="W14" s="29">
        <f>TORNEI!AP588</f>
        <v>615.6</v>
      </c>
      <c r="X14" s="29">
        <f>TORNEI!AR588</f>
        <v>549.59999999999991</v>
      </c>
      <c r="Y14" s="29">
        <f>TORNEI!AT588</f>
        <v>677.4000000000002</v>
      </c>
      <c r="Z14" s="29">
        <f>TORNEI!AV588</f>
        <v>427.4</v>
      </c>
    </row>
    <row r="15" spans="1:26" x14ac:dyDescent="0.25">
      <c r="A15" s="76">
        <v>46148</v>
      </c>
      <c r="B15" s="77">
        <v>1000</v>
      </c>
      <c r="C15" s="75" t="s">
        <v>54</v>
      </c>
      <c r="E15" s="29">
        <f>TORNEI!F645</f>
        <v>568.40000000000009</v>
      </c>
      <c r="F15" s="29">
        <f>TORNEI!I645</f>
        <v>0</v>
      </c>
      <c r="G15" s="29">
        <f>TORNEI!J645</f>
        <v>548.5</v>
      </c>
      <c r="H15" s="29">
        <f>TORNEI!L645</f>
        <v>508.70000000000005</v>
      </c>
      <c r="I15" s="29">
        <f>TORNEI!N645</f>
        <v>463.49999999999994</v>
      </c>
      <c r="J15" s="29">
        <f>TORNEI!P645</f>
        <v>481.6</v>
      </c>
      <c r="K15" s="29">
        <f>TORNEI!R645</f>
        <v>701.4000000000002</v>
      </c>
      <c r="L15" s="29">
        <f>TORNEI!T645</f>
        <v>515.4</v>
      </c>
      <c r="M15" s="29">
        <f>TORNEI!V645</f>
        <v>362.1</v>
      </c>
      <c r="N15" s="29">
        <f>TORNEI!X645</f>
        <v>540.79999999999995</v>
      </c>
      <c r="O15" s="29">
        <f>TORNEI!Z645</f>
        <v>546.79999999999995</v>
      </c>
      <c r="P15" s="29">
        <f>TORNEI!AB645</f>
        <v>644.4000000000002</v>
      </c>
      <c r="Q15" s="29">
        <f>TORNEI!AD645</f>
        <v>539.4</v>
      </c>
      <c r="R15" s="29">
        <f>TORNEI!AF645</f>
        <v>501.90000000000003</v>
      </c>
      <c r="S15" s="29">
        <f>TORNEI!AH645</f>
        <v>641.80000000000007</v>
      </c>
      <c r="T15" s="29">
        <f>TORNEI!AJ645</f>
        <v>539.9</v>
      </c>
      <c r="U15" s="29">
        <f>TORNEI!AL645</f>
        <v>567.90000000000009</v>
      </c>
      <c r="V15" s="29">
        <f>TORNEI!AN645</f>
        <v>596.6</v>
      </c>
      <c r="W15" s="29">
        <f>TORNEI!AP645</f>
        <v>254.30000000000004</v>
      </c>
      <c r="X15" s="29">
        <f>TORNEI!AR645</f>
        <v>606.70000000000005</v>
      </c>
      <c r="Y15" s="29">
        <f>TORNEI!AT645</f>
        <v>655.60000000000014</v>
      </c>
      <c r="Z15" s="29">
        <f>TORNEI!AV645</f>
        <v>575.79999999999995</v>
      </c>
    </row>
    <row r="16" spans="1:26" x14ac:dyDescent="0.25">
      <c r="A16" s="78">
        <v>46159</v>
      </c>
      <c r="B16" s="79">
        <v>500</v>
      </c>
      <c r="C16" s="80" t="s">
        <v>55</v>
      </c>
      <c r="E16" s="29">
        <f>TORNEI!F681</f>
        <v>123.89999999999999</v>
      </c>
      <c r="F16" s="29">
        <f>TORNEI!I681</f>
        <v>0</v>
      </c>
      <c r="G16" s="29">
        <f>TORNEI!J681</f>
        <v>314.90000000000003</v>
      </c>
      <c r="H16" s="29">
        <f>TORNEI!L681</f>
        <v>385.7</v>
      </c>
      <c r="I16" s="29">
        <f>TORNEI!N681</f>
        <v>285.69999999999993</v>
      </c>
      <c r="J16" s="29">
        <f>TORNEI!P681</f>
        <v>304.89999999999998</v>
      </c>
      <c r="K16" s="29">
        <f>TORNEI!R681</f>
        <v>271.49999999999994</v>
      </c>
      <c r="L16" s="29">
        <f>TORNEI!T681</f>
        <v>318.89999999999998</v>
      </c>
      <c r="M16" s="29">
        <f>TORNEI!V681</f>
        <v>175.6</v>
      </c>
      <c r="N16" s="29">
        <f>TORNEI!X681</f>
        <v>289.19999999999993</v>
      </c>
      <c r="O16" s="29">
        <f>TORNEI!Z681</f>
        <v>469.7</v>
      </c>
      <c r="P16" s="29">
        <f>TORNEI!AB681</f>
        <v>296.79999999999995</v>
      </c>
      <c r="Q16" s="29">
        <f>TORNEI!AD681</f>
        <v>295.2</v>
      </c>
      <c r="R16" s="29">
        <f>TORNEI!AF681</f>
        <v>170.19999999999996</v>
      </c>
      <c r="S16" s="29">
        <f>TORNEI!AH681</f>
        <v>282.69999999999993</v>
      </c>
      <c r="T16" s="29">
        <f>TORNEI!AJ681</f>
        <v>295.8</v>
      </c>
      <c r="U16" s="29">
        <f>TORNEI!AL681</f>
        <v>205.29999999999998</v>
      </c>
      <c r="V16" s="29">
        <f>TORNEI!AN681</f>
        <v>236.5</v>
      </c>
      <c r="W16" s="29">
        <f>TORNEI!AP681</f>
        <v>252.2</v>
      </c>
      <c r="X16" s="29">
        <f>TORNEI!AR681</f>
        <v>169.1</v>
      </c>
      <c r="Y16" s="29">
        <f>TORNEI!AT681</f>
        <v>330.09999999999997</v>
      </c>
      <c r="Z16" s="29">
        <f>TORNEI!AV681</f>
        <v>197.2</v>
      </c>
    </row>
    <row r="17" spans="1:26" x14ac:dyDescent="0.25">
      <c r="A17" s="81">
        <v>46166</v>
      </c>
      <c r="B17" s="82" t="s">
        <v>39</v>
      </c>
      <c r="C17" s="83" t="s">
        <v>56</v>
      </c>
      <c r="E17" s="29">
        <f>TORNEI!F737</f>
        <v>266.2</v>
      </c>
      <c r="F17" s="29">
        <f>TORNEI!I737</f>
        <v>0</v>
      </c>
      <c r="G17" s="29">
        <f>TORNEI!J737</f>
        <v>244.20000000000002</v>
      </c>
      <c r="H17" s="29">
        <f>TORNEI!L737</f>
        <v>664.69999999999993</v>
      </c>
      <c r="I17" s="29">
        <f>TORNEI!N737</f>
        <v>716.69999999999982</v>
      </c>
      <c r="J17" s="29">
        <f>TORNEI!P737</f>
        <v>455.9</v>
      </c>
      <c r="K17" s="29">
        <f>TORNEI!R737</f>
        <v>620.9</v>
      </c>
      <c r="L17" s="29">
        <f>TORNEI!T737</f>
        <v>715.89999999999986</v>
      </c>
      <c r="M17" s="29">
        <f>TORNEI!V737</f>
        <v>538.80000000000007</v>
      </c>
      <c r="N17" s="29">
        <f>TORNEI!X737</f>
        <v>297.5</v>
      </c>
      <c r="O17" s="29">
        <f>TORNEI!Z737</f>
        <v>402.99999999999994</v>
      </c>
      <c r="P17" s="29">
        <f>TORNEI!AB737</f>
        <v>497.70000000000005</v>
      </c>
      <c r="Q17" s="29">
        <f>TORNEI!AD737</f>
        <v>786.89999999999986</v>
      </c>
      <c r="R17" s="29">
        <f>TORNEI!AF737</f>
        <v>479.79999999999995</v>
      </c>
      <c r="S17" s="29">
        <f>TORNEI!AH737</f>
        <v>345.29999999999995</v>
      </c>
      <c r="T17" s="29">
        <f>TORNEI!AJ737</f>
        <v>654.99999999999989</v>
      </c>
      <c r="U17" s="29">
        <f>TORNEI!AL737</f>
        <v>838.1</v>
      </c>
      <c r="V17" s="29">
        <f>TORNEI!AN737</f>
        <v>282.40000000000003</v>
      </c>
      <c r="W17" s="29">
        <f>TORNEI!AP737</f>
        <v>351.29999999999995</v>
      </c>
      <c r="X17" s="29">
        <f>TORNEI!AR737</f>
        <v>465.20000000000005</v>
      </c>
      <c r="Y17" s="29">
        <f>TORNEI!AT737</f>
        <v>630.29999999999995</v>
      </c>
      <c r="Z17" s="29">
        <f>TORNEI!AV737</f>
        <v>440.2</v>
      </c>
    </row>
    <row r="18" spans="1:26" x14ac:dyDescent="0.25">
      <c r="A18" s="78">
        <v>46188</v>
      </c>
      <c r="B18" s="79">
        <v>500</v>
      </c>
      <c r="C18" s="80" t="s">
        <v>57</v>
      </c>
      <c r="E18" s="29">
        <f>TORNEI!F772</f>
        <v>250.50000000000003</v>
      </c>
      <c r="F18" s="29">
        <f>TORNEI!I772</f>
        <v>0</v>
      </c>
      <c r="G18" s="29">
        <f>TORNEI!J772</f>
        <v>165.3</v>
      </c>
      <c r="H18" s="29">
        <f>TORNEI!L772</f>
        <v>178.89999999999998</v>
      </c>
      <c r="I18" s="29">
        <f>TORNEI!N772</f>
        <v>433.20000000000005</v>
      </c>
      <c r="J18" s="29">
        <f>TORNEI!P772</f>
        <v>390.20000000000005</v>
      </c>
      <c r="K18" s="29">
        <f>TORNEI!R772</f>
        <v>334.1</v>
      </c>
      <c r="L18" s="29">
        <f>TORNEI!T772</f>
        <v>216.70000000000002</v>
      </c>
      <c r="M18" s="29">
        <f>TORNEI!V772</f>
        <v>189.30000000000004</v>
      </c>
      <c r="N18" s="29">
        <f>TORNEI!X772</f>
        <v>390.90000000000009</v>
      </c>
      <c r="O18" s="29">
        <f>TORNEI!Z772</f>
        <v>182.3</v>
      </c>
      <c r="P18" s="29">
        <f>TORNEI!AB772</f>
        <v>223.1</v>
      </c>
      <c r="Q18" s="29">
        <f>TORNEI!AD772</f>
        <v>249.3</v>
      </c>
      <c r="R18" s="29">
        <f>TORNEI!AF772</f>
        <v>0</v>
      </c>
      <c r="S18" s="29">
        <f>TORNEI!AH772</f>
        <v>204.70000000000005</v>
      </c>
      <c r="T18" s="29">
        <f>TORNEI!AJ772</f>
        <v>193.60000000000002</v>
      </c>
      <c r="U18" s="29">
        <f>TORNEI!AL772</f>
        <v>368.29999999999995</v>
      </c>
      <c r="V18" s="29">
        <f>TORNEI!AN772</f>
        <v>257.00000000000006</v>
      </c>
      <c r="W18" s="29">
        <f>TORNEI!AP772</f>
        <v>340.7</v>
      </c>
      <c r="X18" s="29">
        <f>TORNEI!AR772</f>
        <v>285.00000000000006</v>
      </c>
      <c r="Y18" s="29">
        <f>TORNEI!AT772</f>
        <v>317.40000000000003</v>
      </c>
      <c r="Z18" s="29">
        <f>TORNEI!AV772</f>
        <v>188.6</v>
      </c>
    </row>
    <row r="19" spans="1:26" x14ac:dyDescent="0.25">
      <c r="A19" s="78">
        <v>46188</v>
      </c>
      <c r="B19" s="79">
        <v>500</v>
      </c>
      <c r="C19" s="80" t="s">
        <v>58</v>
      </c>
      <c r="E19" s="29">
        <f>TORNEI!F810</f>
        <v>351.2</v>
      </c>
      <c r="F19" s="29">
        <f>TORNEI!I810</f>
        <v>0</v>
      </c>
      <c r="G19" s="29">
        <f>TORNEI!J810</f>
        <v>370.99999999999989</v>
      </c>
      <c r="H19" s="29">
        <f>TORNEI!L810</f>
        <v>370.99999999999989</v>
      </c>
      <c r="I19" s="29">
        <f>TORNEI!N810</f>
        <v>501.59999999999997</v>
      </c>
      <c r="J19" s="29">
        <f>TORNEI!P810</f>
        <v>507.49999999999994</v>
      </c>
      <c r="K19" s="29">
        <f>TORNEI!R810</f>
        <v>451.70000000000005</v>
      </c>
      <c r="L19" s="29">
        <f>TORNEI!T810</f>
        <v>443.4</v>
      </c>
      <c r="M19" s="29">
        <f>TORNEI!V810</f>
        <v>341.69999999999993</v>
      </c>
      <c r="N19" s="29">
        <f>TORNEI!X810</f>
        <v>360.99999999999994</v>
      </c>
      <c r="O19" s="29">
        <f>TORNEI!Z810</f>
        <v>501.59999999999997</v>
      </c>
      <c r="P19" s="29">
        <f>TORNEI!AB810</f>
        <v>370.99999999999989</v>
      </c>
      <c r="Q19" s="29">
        <f>TORNEI!AD810</f>
        <v>276.2</v>
      </c>
      <c r="R19" s="29">
        <f>TORNEI!AF810</f>
        <v>0</v>
      </c>
      <c r="S19" s="29">
        <f>TORNEI!AH810</f>
        <v>236.10000000000002</v>
      </c>
      <c r="T19" s="29">
        <f>TORNEI!AJ810</f>
        <v>478.9</v>
      </c>
      <c r="U19" s="29">
        <f>TORNEI!AL810</f>
        <v>341.69999999999993</v>
      </c>
      <c r="V19" s="29">
        <f>TORNEI!AN810</f>
        <v>310.39999999999998</v>
      </c>
      <c r="W19" s="29">
        <f>TORNEI!AP810</f>
        <v>339.39999999999992</v>
      </c>
      <c r="X19" s="29">
        <f>TORNEI!AR810</f>
        <v>472.59999999999997</v>
      </c>
      <c r="Y19" s="29">
        <f>TORNEI!AT810</f>
        <v>339.39999999999992</v>
      </c>
      <c r="Z19" s="29">
        <f>TORNEI!AV810</f>
        <v>381.29999999999995</v>
      </c>
    </row>
    <row r="20" spans="1:26" x14ac:dyDescent="0.25">
      <c r="A20" s="81">
        <v>46202</v>
      </c>
      <c r="B20" s="82" t="s">
        <v>39</v>
      </c>
      <c r="C20" s="83" t="s">
        <v>59</v>
      </c>
      <c r="E20" s="29">
        <f>TORNEI!F870</f>
        <v>555.29999999999995</v>
      </c>
      <c r="F20" s="29">
        <f>TORNEI!I870</f>
        <v>0</v>
      </c>
      <c r="G20" s="29">
        <f>TORNEI!J870</f>
        <v>704.09999999999991</v>
      </c>
      <c r="H20" s="29">
        <f>TORNEI!L870</f>
        <v>645.30000000000007</v>
      </c>
      <c r="I20" s="29">
        <f>TORNEI!N870</f>
        <v>756.5</v>
      </c>
      <c r="J20" s="29">
        <f>TORNEI!P870</f>
        <v>604.70000000000005</v>
      </c>
      <c r="K20" s="29">
        <f>TORNEI!R870</f>
        <v>516.70000000000005</v>
      </c>
      <c r="L20" s="29">
        <f>TORNEI!T870</f>
        <v>654.6</v>
      </c>
      <c r="M20" s="29">
        <f>TORNEI!V870</f>
        <v>573.20000000000005</v>
      </c>
      <c r="N20" s="29">
        <f>TORNEI!X870</f>
        <v>517.80000000000007</v>
      </c>
      <c r="O20" s="29">
        <f>TORNEI!Z870</f>
        <v>979.00000000000011</v>
      </c>
      <c r="P20" s="29">
        <f>TORNEI!AB870</f>
        <v>563.1</v>
      </c>
      <c r="Q20" s="29">
        <f>TORNEI!AD870</f>
        <v>642.20000000000005</v>
      </c>
      <c r="R20" s="29">
        <f>TORNEI!AF870</f>
        <v>594.90000000000009</v>
      </c>
      <c r="S20" s="29">
        <f>TORNEI!AH870</f>
        <v>532.29999999999995</v>
      </c>
      <c r="T20" s="29">
        <f>TORNEI!AJ870</f>
        <v>541.5</v>
      </c>
      <c r="U20" s="29">
        <f>TORNEI!AL870</f>
        <v>634.80000000000007</v>
      </c>
      <c r="V20" s="29">
        <f>TORNEI!AN870</f>
        <v>781.69999999999993</v>
      </c>
      <c r="W20" s="29">
        <f>TORNEI!AP870</f>
        <v>593.60000000000014</v>
      </c>
      <c r="X20" s="29">
        <f>TORNEI!AR870</f>
        <v>642.5</v>
      </c>
      <c r="Y20" s="29">
        <f>TORNEI!AT870</f>
        <v>707</v>
      </c>
      <c r="Z20" s="29">
        <f>TORNEI!AV870</f>
        <v>621.90000000000009</v>
      </c>
    </row>
    <row r="21" spans="1:26" x14ac:dyDescent="0.25">
      <c r="A21" s="78">
        <v>46230</v>
      </c>
      <c r="B21" s="79">
        <v>500</v>
      </c>
      <c r="C21" s="80" t="s">
        <v>60</v>
      </c>
      <c r="E21" s="29">
        <f>TORNEI!F909</f>
        <v>347.7</v>
      </c>
      <c r="F21" s="29">
        <f>TORNEI!H909</f>
        <v>422.3</v>
      </c>
      <c r="G21" s="29">
        <f>TORNEI!J909</f>
        <v>392.29999999999995</v>
      </c>
      <c r="H21" s="29">
        <f>TORNEI!L909</f>
        <v>294.20000000000005</v>
      </c>
      <c r="I21" s="29">
        <f>TORNEI!N909</f>
        <v>417.8</v>
      </c>
      <c r="J21" s="29">
        <f>TORNEI!P909</f>
        <v>428.8</v>
      </c>
      <c r="K21" s="29">
        <f>TORNEI!R909</f>
        <v>289.09999999999997</v>
      </c>
      <c r="L21" s="29">
        <f>TORNEI!T909</f>
        <v>383.2</v>
      </c>
      <c r="M21" s="29">
        <f>TORNEI!V909</f>
        <v>441.99999999999989</v>
      </c>
      <c r="N21" s="29">
        <f>TORNEI!X909</f>
        <v>216.29999999999998</v>
      </c>
      <c r="O21" s="29">
        <f>TORNEI!Z909</f>
        <v>186.89999999999998</v>
      </c>
      <c r="P21" s="29">
        <f>TORNEI!AB909</f>
        <v>354.09999999999997</v>
      </c>
      <c r="Q21" s="29">
        <f>TORNEI!AD909</f>
        <v>289.60000000000002</v>
      </c>
      <c r="R21" s="29">
        <f>TORNEI!AF909</f>
        <v>165.70000000000002</v>
      </c>
      <c r="S21" s="29">
        <f>TORNEI!AH909</f>
        <v>137.10000000000002</v>
      </c>
      <c r="T21" s="29">
        <f>TORNEI!AJ909</f>
        <v>280.19999999999993</v>
      </c>
      <c r="U21" s="29">
        <f>TORNEI!AL909</f>
        <v>543.19999999999993</v>
      </c>
      <c r="V21" s="29">
        <f>TORNEI!AN909</f>
        <v>331.9</v>
      </c>
      <c r="W21" s="29">
        <f>TORNEI!AP909</f>
        <v>319.99999999999994</v>
      </c>
      <c r="X21" s="29">
        <f>TORNEI!AR909</f>
        <v>294.89999999999998</v>
      </c>
      <c r="Y21" s="29">
        <f>TORNEI!AT909</f>
        <v>341.9</v>
      </c>
      <c r="Z21" s="29">
        <f>TORNEI!AV909</f>
        <v>378.8</v>
      </c>
    </row>
    <row r="22" spans="1:26" x14ac:dyDescent="0.25">
      <c r="A22" s="73">
        <v>46236</v>
      </c>
      <c r="B22" s="74">
        <v>1000</v>
      </c>
      <c r="C22" s="75" t="s">
        <v>82</v>
      </c>
      <c r="E22" s="29">
        <f>TORNEI!F966</f>
        <v>346.30000000000007</v>
      </c>
      <c r="F22" s="29">
        <f>TORNEI!H966</f>
        <v>464.1</v>
      </c>
      <c r="G22" s="29">
        <f>TORNEI!J966</f>
        <v>177.5</v>
      </c>
      <c r="H22" s="29">
        <f>TORNEI!L966</f>
        <v>557.90000000000009</v>
      </c>
      <c r="I22" s="29">
        <f>TORNEI!N966</f>
        <v>217.10000000000002</v>
      </c>
      <c r="J22" s="29">
        <f>TORNEI!P966</f>
        <v>163.4</v>
      </c>
      <c r="K22" s="29">
        <f>TORNEI!R966</f>
        <v>329.69999999999993</v>
      </c>
      <c r="L22" s="29">
        <f>TORNEI!T966</f>
        <v>193.2</v>
      </c>
      <c r="M22" s="29">
        <f>TORNEI!V966</f>
        <v>453.7000000000001</v>
      </c>
      <c r="N22" s="29">
        <f>TORNEI!X966</f>
        <v>723.4</v>
      </c>
      <c r="O22" s="29">
        <f>TORNEI!Z966</f>
        <v>455.8</v>
      </c>
      <c r="P22" s="29">
        <f>TORNEI!AB966</f>
        <v>432.5</v>
      </c>
      <c r="Q22" s="29">
        <f>TORNEI!AD966</f>
        <v>523.79999999999995</v>
      </c>
      <c r="R22" s="29">
        <f>TORNEI!AF966</f>
        <v>204.89999999999998</v>
      </c>
      <c r="S22" s="29">
        <f>TORNEI!AH966</f>
        <v>476.00000000000006</v>
      </c>
      <c r="T22" s="29">
        <f>TORNEI!AJ966</f>
        <v>441.90000000000003</v>
      </c>
      <c r="U22" s="29">
        <f>TORNEI!AL966</f>
        <v>366.3</v>
      </c>
      <c r="V22" s="29">
        <f>TORNEI!AN966</f>
        <v>395.40000000000009</v>
      </c>
      <c r="W22" s="29">
        <f>TORNEI!AP966</f>
        <v>0</v>
      </c>
      <c r="X22" s="29">
        <f>TORNEI!AR966</f>
        <v>284.90000000000003</v>
      </c>
      <c r="Y22" s="29">
        <f>TORNEI!AT966</f>
        <v>361.90000000000003</v>
      </c>
      <c r="Z22" s="29">
        <f>TORNEI!AV966</f>
        <v>396.50000000000006</v>
      </c>
    </row>
    <row r="23" spans="1:26" x14ac:dyDescent="0.25">
      <c r="A23" s="73">
        <v>46247</v>
      </c>
      <c r="B23" s="74">
        <v>1000</v>
      </c>
      <c r="C23" s="75" t="s">
        <v>61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x14ac:dyDescent="0.25">
      <c r="A24" s="84">
        <v>46265</v>
      </c>
      <c r="B24" s="82" t="s">
        <v>39</v>
      </c>
      <c r="C24" s="83" t="s">
        <v>62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x14ac:dyDescent="0.25">
      <c r="A25" s="78">
        <v>46295</v>
      </c>
      <c r="B25" s="79">
        <v>500</v>
      </c>
      <c r="C25" s="80" t="s">
        <v>63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x14ac:dyDescent="0.25">
      <c r="A26" s="78">
        <v>46295</v>
      </c>
      <c r="B26" s="79">
        <v>500</v>
      </c>
      <c r="C26" s="80" t="s">
        <v>64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x14ac:dyDescent="0.25">
      <c r="A27" s="73">
        <v>46302</v>
      </c>
      <c r="B27" s="74">
        <v>1000</v>
      </c>
      <c r="C27" s="75" t="s">
        <v>66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x14ac:dyDescent="0.25">
      <c r="A28" s="78">
        <v>46321</v>
      </c>
      <c r="B28" s="79">
        <v>500</v>
      </c>
      <c r="C28" s="80" t="s">
        <v>67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x14ac:dyDescent="0.25">
      <c r="A29" s="78">
        <v>46321</v>
      </c>
      <c r="B29" s="79">
        <v>500</v>
      </c>
      <c r="C29" s="80" t="s">
        <v>68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x14ac:dyDescent="0.25">
      <c r="A30" s="73">
        <v>46328</v>
      </c>
      <c r="B30" s="74">
        <v>1000</v>
      </c>
      <c r="C30" s="75" t="s">
        <v>69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x14ac:dyDescent="0.25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s="47" customFormat="1" x14ac:dyDescent="0.25">
      <c r="B32" s="48"/>
      <c r="C32" s="49" t="s">
        <v>41</v>
      </c>
      <c r="D32" s="50"/>
      <c r="E32" s="51">
        <f>SUM(E2:E30)</f>
        <v>7554.0999999999995</v>
      </c>
      <c r="F32" s="51">
        <v>0</v>
      </c>
      <c r="G32" s="51">
        <f t="shared" ref="G32:Z32" si="0">SUM(G2:G30)</f>
        <v>8883.1999999999989</v>
      </c>
      <c r="H32" s="51">
        <f t="shared" si="0"/>
        <v>8357.2000000000007</v>
      </c>
      <c r="I32" s="51">
        <f t="shared" si="0"/>
        <v>9881.6999999999989</v>
      </c>
      <c r="J32" s="51">
        <f t="shared" si="0"/>
        <v>9372.3999999999978</v>
      </c>
      <c r="K32" s="51">
        <f t="shared" si="0"/>
        <v>9015.6</v>
      </c>
      <c r="L32" s="51">
        <f t="shared" si="0"/>
        <v>8900.9</v>
      </c>
      <c r="M32" s="51">
        <f>SUM(M2:M30)</f>
        <v>8044.3000000000011</v>
      </c>
      <c r="N32" s="51">
        <f t="shared" si="0"/>
        <v>8734</v>
      </c>
      <c r="O32" s="51">
        <f t="shared" si="0"/>
        <v>9225.0000000000018</v>
      </c>
      <c r="P32" s="51">
        <f t="shared" si="0"/>
        <v>7781.7000000000016</v>
      </c>
      <c r="Q32" s="51">
        <f t="shared" si="0"/>
        <v>9956.6</v>
      </c>
      <c r="R32" s="51">
        <f t="shared" si="0"/>
        <v>7705.7</v>
      </c>
      <c r="S32" s="51">
        <f>SUM(S2:S30)</f>
        <v>8610.0000000000018</v>
      </c>
      <c r="T32" s="51">
        <f t="shared" si="0"/>
        <v>9367.0000000000018</v>
      </c>
      <c r="U32" s="51">
        <f t="shared" si="0"/>
        <v>9278.4000000000015</v>
      </c>
      <c r="V32" s="51">
        <f t="shared" si="0"/>
        <v>9480.6</v>
      </c>
      <c r="W32" s="51">
        <f t="shared" ref="W32" si="1">SUM(W2:W30)</f>
        <v>7568.9000000000005</v>
      </c>
      <c r="X32" s="51">
        <f t="shared" si="0"/>
        <v>8583.7999999999993</v>
      </c>
      <c r="Y32" s="51">
        <f t="shared" si="0"/>
        <v>9828.4</v>
      </c>
      <c r="Z32" s="51">
        <f t="shared" si="0"/>
        <v>7270.0000000000009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G34"/>
  <sheetViews>
    <sheetView showGridLines="0" zoomScale="80" zoomScaleNormal="80" workbookViewId="0"/>
  </sheetViews>
  <sheetFormatPr defaultColWidth="11" defaultRowHeight="13.8" x14ac:dyDescent="0.25"/>
  <cols>
    <col min="1" max="1" width="11.5" style="32" customWidth="1"/>
    <col min="2" max="2" width="7.19921875" style="38" customWidth="1"/>
    <col min="3" max="3" width="17.8984375" style="32" bestFit="1" customWidth="1"/>
    <col min="4" max="4" width="2.3984375" customWidth="1"/>
    <col min="5" max="5" width="12.09765625" style="32" bestFit="1" customWidth="1"/>
    <col min="6" max="6" width="2.3984375" customWidth="1"/>
    <col min="7" max="28" width="11.5" style="42" customWidth="1"/>
    <col min="29" max="29" width="7.8984375" style="32" hidden="1" customWidth="1"/>
    <col min="30" max="30" width="11" hidden="1" customWidth="1"/>
    <col min="31" max="33" width="8.09765625" hidden="1" customWidth="1"/>
  </cols>
  <sheetData>
    <row r="1" spans="1:32" s="35" customFormat="1" ht="26.4" x14ac:dyDescent="0.25">
      <c r="A1" s="101" t="s">
        <v>36</v>
      </c>
      <c r="B1" s="102"/>
      <c r="C1" s="101" t="s">
        <v>37</v>
      </c>
      <c r="E1" s="89" t="s">
        <v>157</v>
      </c>
      <c r="G1" s="89" t="s">
        <v>2</v>
      </c>
      <c r="H1" s="89" t="s">
        <v>338</v>
      </c>
      <c r="I1" s="89" t="s">
        <v>38</v>
      </c>
      <c r="J1" s="89" t="s">
        <v>7</v>
      </c>
      <c r="K1" s="89" t="s">
        <v>10</v>
      </c>
      <c r="L1" s="89" t="s">
        <v>159</v>
      </c>
      <c r="M1" s="89" t="s">
        <v>13</v>
      </c>
      <c r="N1" s="89" t="s">
        <v>65</v>
      </c>
      <c r="O1" s="89" t="s">
        <v>155</v>
      </c>
      <c r="P1" s="89" t="s">
        <v>16</v>
      </c>
      <c r="Q1" s="89" t="s">
        <v>18</v>
      </c>
      <c r="R1" s="89" t="s">
        <v>21</v>
      </c>
      <c r="S1" s="89" t="s">
        <v>19</v>
      </c>
      <c r="T1" s="89" t="s">
        <v>25</v>
      </c>
      <c r="U1" s="89" t="s">
        <v>156</v>
      </c>
      <c r="V1" s="89" t="s">
        <v>27</v>
      </c>
      <c r="W1" s="89" t="s">
        <v>28</v>
      </c>
      <c r="X1" s="89" t="s">
        <v>297</v>
      </c>
      <c r="Y1" s="89" t="s">
        <v>228</v>
      </c>
      <c r="Z1" s="89" t="s">
        <v>230</v>
      </c>
      <c r="AA1" s="89" t="s">
        <v>152</v>
      </c>
      <c r="AB1" s="89" t="s">
        <v>33</v>
      </c>
      <c r="AC1" s="40"/>
    </row>
    <row r="2" spans="1:32" x14ac:dyDescent="0.25">
      <c r="A2" s="81">
        <v>46040</v>
      </c>
      <c r="B2" s="82" t="s">
        <v>39</v>
      </c>
      <c r="C2" s="83" t="s">
        <v>40</v>
      </c>
      <c r="E2" s="69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41"/>
      <c r="Q2" s="116">
        <v>25</v>
      </c>
      <c r="R2" s="41"/>
      <c r="S2" s="41"/>
      <c r="T2" s="117">
        <v>50</v>
      </c>
      <c r="U2" s="41"/>
      <c r="V2" s="41"/>
      <c r="W2" s="41"/>
      <c r="X2" s="41"/>
      <c r="Y2" s="41"/>
      <c r="Z2" s="41"/>
      <c r="AA2" s="41"/>
      <c r="AB2" s="41"/>
      <c r="AC2" s="32">
        <v>15</v>
      </c>
      <c r="AE2" s="36">
        <f>(E2*AC2)</f>
        <v>1125</v>
      </c>
      <c r="AF2" s="36"/>
    </row>
    <row r="3" spans="1:32" x14ac:dyDescent="0.25">
      <c r="A3" s="78">
        <v>46062</v>
      </c>
      <c r="B3" s="79">
        <v>500</v>
      </c>
      <c r="C3" s="80" t="s">
        <v>42</v>
      </c>
      <c r="E3" s="69">
        <v>15</v>
      </c>
      <c r="F3" s="36"/>
      <c r="G3" s="41"/>
      <c r="H3" s="41"/>
      <c r="I3" s="116">
        <v>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17">
        <v>10</v>
      </c>
      <c r="W3" s="41"/>
      <c r="X3" s="41"/>
      <c r="Y3" s="41"/>
      <c r="Z3" s="41"/>
      <c r="AA3" s="41"/>
      <c r="AB3" s="41"/>
      <c r="AC3" s="32">
        <v>15</v>
      </c>
      <c r="AE3" s="36">
        <f t="shared" ref="AE3:AE30" si="0">E3*AC3</f>
        <v>225</v>
      </c>
      <c r="AF3" s="36"/>
    </row>
    <row r="4" spans="1:32" x14ac:dyDescent="0.25">
      <c r="A4" s="78">
        <v>46062</v>
      </c>
      <c r="B4" s="79">
        <v>500</v>
      </c>
      <c r="C4" s="80" t="s">
        <v>43</v>
      </c>
      <c r="E4" s="69">
        <v>15</v>
      </c>
      <c r="F4" s="36"/>
      <c r="G4" s="41"/>
      <c r="H4" s="41"/>
      <c r="I4" s="41"/>
      <c r="J4" s="41"/>
      <c r="K4" s="41"/>
      <c r="L4" s="41"/>
      <c r="M4" s="41"/>
      <c r="N4" s="116">
        <v>5</v>
      </c>
      <c r="O4" s="41"/>
      <c r="P4" s="41"/>
      <c r="Q4" s="41"/>
      <c r="R4" s="41"/>
      <c r="S4" s="41"/>
      <c r="T4" s="41"/>
      <c r="U4" s="41"/>
      <c r="V4" s="41"/>
      <c r="W4" s="41"/>
      <c r="X4" s="117">
        <v>10</v>
      </c>
      <c r="Y4" s="41"/>
      <c r="Z4" s="41"/>
      <c r="AA4" s="41"/>
      <c r="AB4" s="41"/>
      <c r="AC4" s="32">
        <v>15</v>
      </c>
      <c r="AE4" s="36">
        <f t="shared" si="0"/>
        <v>225</v>
      </c>
      <c r="AF4" s="36"/>
    </row>
    <row r="5" spans="1:32" x14ac:dyDescent="0.25">
      <c r="A5" s="78">
        <v>46069</v>
      </c>
      <c r="B5" s="79">
        <v>500</v>
      </c>
      <c r="C5" s="80" t="s">
        <v>45</v>
      </c>
      <c r="E5" s="69">
        <v>15</v>
      </c>
      <c r="F5" s="36"/>
      <c r="G5" s="41"/>
      <c r="H5" s="41"/>
      <c r="I5" s="41"/>
      <c r="J5" s="116">
        <v>5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117">
        <v>10</v>
      </c>
      <c r="W5" s="41"/>
      <c r="X5" s="41"/>
      <c r="Y5" s="41"/>
      <c r="Z5" s="41"/>
      <c r="AA5" s="41"/>
      <c r="AB5" s="41"/>
      <c r="AC5" s="32">
        <v>15</v>
      </c>
      <c r="AE5" s="36">
        <f t="shared" si="0"/>
        <v>225</v>
      </c>
      <c r="AF5" s="36"/>
    </row>
    <row r="6" spans="1:32" x14ac:dyDescent="0.25">
      <c r="A6" s="78">
        <v>46069</v>
      </c>
      <c r="B6" s="79">
        <v>500</v>
      </c>
      <c r="C6" s="80" t="s">
        <v>44</v>
      </c>
      <c r="E6" s="69">
        <v>15</v>
      </c>
      <c r="F6" s="36"/>
      <c r="G6" s="41"/>
      <c r="H6" s="41"/>
      <c r="I6" s="41"/>
      <c r="J6" s="41"/>
      <c r="K6" s="41"/>
      <c r="L6" s="41"/>
      <c r="M6" s="117">
        <v>10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116">
        <v>5</v>
      </c>
      <c r="Z6" s="41"/>
      <c r="AA6" s="41"/>
      <c r="AB6" s="41"/>
      <c r="AC6" s="32">
        <v>15</v>
      </c>
      <c r="AE6" s="36">
        <f t="shared" si="0"/>
        <v>225</v>
      </c>
      <c r="AF6" s="36"/>
    </row>
    <row r="7" spans="1:32" x14ac:dyDescent="0.25">
      <c r="A7" s="78">
        <v>46076</v>
      </c>
      <c r="B7" s="79">
        <v>500</v>
      </c>
      <c r="C7" s="80" t="s">
        <v>46</v>
      </c>
      <c r="E7" s="69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116">
        <v>5</v>
      </c>
      <c r="T7" s="117">
        <v>10</v>
      </c>
      <c r="U7" s="41"/>
      <c r="V7" s="41"/>
      <c r="W7" s="41"/>
      <c r="X7" s="41"/>
      <c r="Y7" s="41"/>
      <c r="Z7" s="41"/>
      <c r="AA7" s="41"/>
      <c r="AB7" s="41"/>
      <c r="AC7" s="32">
        <v>15</v>
      </c>
      <c r="AE7" s="36">
        <f t="shared" si="0"/>
        <v>225</v>
      </c>
      <c r="AF7" s="36"/>
    </row>
    <row r="8" spans="1:32" x14ac:dyDescent="0.25">
      <c r="A8" s="78">
        <v>46076</v>
      </c>
      <c r="B8" s="79">
        <v>500</v>
      </c>
      <c r="C8" s="80" t="s">
        <v>47</v>
      </c>
      <c r="E8" s="69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117">
        <v>10</v>
      </c>
      <c r="T8" s="41"/>
      <c r="U8" s="41"/>
      <c r="V8" s="41"/>
      <c r="W8" s="116">
        <v>5</v>
      </c>
      <c r="X8" s="41"/>
      <c r="Y8" s="41"/>
      <c r="Z8" s="41"/>
      <c r="AA8" s="41"/>
      <c r="AB8" s="41"/>
      <c r="AC8" s="32">
        <v>15</v>
      </c>
      <c r="AE8" s="36">
        <f t="shared" si="0"/>
        <v>225</v>
      </c>
      <c r="AF8" s="36"/>
    </row>
    <row r="9" spans="1:32" x14ac:dyDescent="0.25">
      <c r="A9" s="73">
        <v>46085</v>
      </c>
      <c r="B9" s="74">
        <v>1000</v>
      </c>
      <c r="C9" s="75" t="s">
        <v>48</v>
      </c>
      <c r="E9" s="69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116">
        <v>10</v>
      </c>
      <c r="W9" s="41"/>
      <c r="X9" s="117">
        <v>20</v>
      </c>
      <c r="Y9" s="41"/>
      <c r="Z9" s="41"/>
      <c r="AA9" s="41"/>
      <c r="AB9" s="41"/>
      <c r="AC9" s="32">
        <v>15</v>
      </c>
      <c r="AE9" s="36">
        <f t="shared" si="0"/>
        <v>450</v>
      </c>
      <c r="AF9" s="36"/>
    </row>
    <row r="10" spans="1:32" x14ac:dyDescent="0.25">
      <c r="A10" s="73">
        <v>46099</v>
      </c>
      <c r="B10" s="74">
        <v>1000</v>
      </c>
      <c r="C10" s="75" t="s">
        <v>49</v>
      </c>
      <c r="E10" s="69">
        <v>30</v>
      </c>
      <c r="F10" s="36"/>
      <c r="G10" s="41"/>
      <c r="H10" s="41"/>
      <c r="I10" s="41"/>
      <c r="J10" s="41"/>
      <c r="K10" s="41"/>
      <c r="L10" s="117">
        <v>20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116">
        <v>10</v>
      </c>
      <c r="AA10" s="41"/>
      <c r="AB10" s="41"/>
      <c r="AC10" s="32">
        <v>15</v>
      </c>
      <c r="AE10" s="36">
        <f t="shared" si="0"/>
        <v>450</v>
      </c>
      <c r="AF10" s="36"/>
    </row>
    <row r="11" spans="1:32" x14ac:dyDescent="0.25">
      <c r="A11" s="73">
        <v>46117</v>
      </c>
      <c r="B11" s="74">
        <v>1000</v>
      </c>
      <c r="C11" s="75" t="s">
        <v>50</v>
      </c>
      <c r="E11" s="69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16">
        <v>10</v>
      </c>
      <c r="X11" s="41"/>
      <c r="Y11" s="41"/>
      <c r="Z11" s="41"/>
      <c r="AA11" s="117">
        <v>20</v>
      </c>
      <c r="AB11" s="41"/>
      <c r="AC11" s="32">
        <v>15</v>
      </c>
      <c r="AE11" s="36">
        <f t="shared" si="0"/>
        <v>450</v>
      </c>
      <c r="AF11" s="36"/>
    </row>
    <row r="12" spans="1:32" x14ac:dyDescent="0.25">
      <c r="A12" s="78">
        <v>46125</v>
      </c>
      <c r="B12" s="79">
        <v>500</v>
      </c>
      <c r="C12" s="80" t="s">
        <v>51</v>
      </c>
      <c r="E12" s="69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116">
        <v>5</v>
      </c>
      <c r="T12" s="41"/>
      <c r="U12" s="41"/>
      <c r="V12" s="41"/>
      <c r="W12" s="41"/>
      <c r="X12" s="41"/>
      <c r="Y12" s="41"/>
      <c r="Z12" s="41"/>
      <c r="AA12" s="117">
        <v>10</v>
      </c>
      <c r="AB12" s="41"/>
      <c r="AC12" s="32">
        <v>15</v>
      </c>
      <c r="AE12" s="36">
        <f t="shared" si="0"/>
        <v>225</v>
      </c>
      <c r="AF12" s="36"/>
    </row>
    <row r="13" spans="1:32" x14ac:dyDescent="0.25">
      <c r="A13" s="78">
        <v>46125</v>
      </c>
      <c r="B13" s="79">
        <v>500</v>
      </c>
      <c r="C13" s="80" t="s">
        <v>52</v>
      </c>
      <c r="E13" s="69">
        <v>15</v>
      </c>
      <c r="F13" s="36"/>
      <c r="G13" s="41"/>
      <c r="H13" s="41"/>
      <c r="I13" s="117">
        <v>10</v>
      </c>
      <c r="J13" s="41"/>
      <c r="K13" s="41"/>
      <c r="L13" s="41"/>
      <c r="M13" s="41"/>
      <c r="N13" s="116">
        <v>5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32">
        <v>15</v>
      </c>
      <c r="AE13" s="36">
        <f t="shared" si="0"/>
        <v>225</v>
      </c>
      <c r="AF13" s="36"/>
    </row>
    <row r="14" spans="1:32" x14ac:dyDescent="0.25">
      <c r="A14" s="73">
        <v>46134</v>
      </c>
      <c r="B14" s="74">
        <v>1000</v>
      </c>
      <c r="C14" s="75" t="s">
        <v>53</v>
      </c>
      <c r="E14" s="69">
        <v>30</v>
      </c>
      <c r="F14" s="36"/>
      <c r="G14" s="41"/>
      <c r="H14" s="41"/>
      <c r="I14" s="41"/>
      <c r="J14" s="41"/>
      <c r="K14" s="116">
        <v>10</v>
      </c>
      <c r="L14" s="41"/>
      <c r="M14" s="41"/>
      <c r="N14" s="41"/>
      <c r="O14" s="41"/>
      <c r="P14" s="41"/>
      <c r="Q14" s="41"/>
      <c r="R14" s="41"/>
      <c r="S14" s="117">
        <v>20</v>
      </c>
      <c r="T14" s="41"/>
      <c r="U14" s="41"/>
      <c r="V14" s="41"/>
      <c r="W14" s="41"/>
      <c r="X14" s="41"/>
      <c r="Y14" s="41"/>
      <c r="Z14" s="41"/>
      <c r="AA14" s="41"/>
      <c r="AB14" s="41"/>
      <c r="AC14" s="32">
        <v>15</v>
      </c>
      <c r="AE14" s="36">
        <f t="shared" si="0"/>
        <v>450</v>
      </c>
      <c r="AF14" s="36"/>
    </row>
    <row r="15" spans="1:32" x14ac:dyDescent="0.25">
      <c r="A15" s="76">
        <v>46148</v>
      </c>
      <c r="B15" s="77">
        <v>1000</v>
      </c>
      <c r="C15" s="75" t="s">
        <v>54</v>
      </c>
      <c r="E15" s="69">
        <v>30</v>
      </c>
      <c r="F15" s="36"/>
      <c r="G15" s="41"/>
      <c r="H15" s="41"/>
      <c r="I15" s="41"/>
      <c r="J15" s="41"/>
      <c r="K15" s="41"/>
      <c r="L15" s="41"/>
      <c r="M15" s="117">
        <v>20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116">
        <v>10</v>
      </c>
      <c r="AB15" s="41"/>
      <c r="AC15" s="32">
        <v>15</v>
      </c>
      <c r="AE15" s="36">
        <f t="shared" si="0"/>
        <v>450</v>
      </c>
      <c r="AF15" s="36"/>
    </row>
    <row r="16" spans="1:32" x14ac:dyDescent="0.25">
      <c r="A16" s="78">
        <v>46159</v>
      </c>
      <c r="B16" s="79">
        <v>500</v>
      </c>
      <c r="C16" s="80" t="s">
        <v>55</v>
      </c>
      <c r="E16" s="69">
        <v>15</v>
      </c>
      <c r="F16" s="36"/>
      <c r="G16" s="41"/>
      <c r="H16" s="41"/>
      <c r="I16" s="41"/>
      <c r="J16" s="116">
        <v>5</v>
      </c>
      <c r="K16" s="41"/>
      <c r="L16" s="41"/>
      <c r="M16" s="41"/>
      <c r="N16" s="41"/>
      <c r="O16" s="41"/>
      <c r="P16" s="41"/>
      <c r="Q16" s="117">
        <v>10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32">
        <v>15</v>
      </c>
      <c r="AE16" s="36">
        <f t="shared" si="0"/>
        <v>225</v>
      </c>
      <c r="AF16" s="36"/>
    </row>
    <row r="17" spans="1:32" x14ac:dyDescent="0.25">
      <c r="A17" s="81">
        <v>46166</v>
      </c>
      <c r="B17" s="82" t="s">
        <v>39</v>
      </c>
      <c r="C17" s="83" t="s">
        <v>56</v>
      </c>
      <c r="E17" s="69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116">
        <v>25</v>
      </c>
      <c r="T17" s="41"/>
      <c r="U17" s="41"/>
      <c r="V17" s="41"/>
      <c r="W17" s="117">
        <v>50</v>
      </c>
      <c r="X17" s="41"/>
      <c r="Y17" s="41"/>
      <c r="Z17" s="41"/>
      <c r="AA17" s="41"/>
      <c r="AB17" s="41"/>
      <c r="AC17" s="32">
        <v>15</v>
      </c>
      <c r="AE17" s="36">
        <f t="shared" si="0"/>
        <v>1125</v>
      </c>
      <c r="AF17" s="36"/>
    </row>
    <row r="18" spans="1:32" x14ac:dyDescent="0.25">
      <c r="A18" s="78">
        <v>46188</v>
      </c>
      <c r="B18" s="79">
        <v>500</v>
      </c>
      <c r="C18" s="80" t="s">
        <v>57</v>
      </c>
      <c r="E18" s="69">
        <v>15</v>
      </c>
      <c r="F18" s="36"/>
      <c r="G18" s="41"/>
      <c r="H18" s="41"/>
      <c r="I18" s="41"/>
      <c r="J18" s="41"/>
      <c r="K18" s="117">
        <v>10</v>
      </c>
      <c r="L18" s="41"/>
      <c r="M18" s="41"/>
      <c r="N18" s="41"/>
      <c r="O18" s="41"/>
      <c r="P18" s="116">
        <v>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32">
        <v>15</v>
      </c>
      <c r="AE18" s="36">
        <f t="shared" si="0"/>
        <v>225</v>
      </c>
      <c r="AF18" s="36"/>
    </row>
    <row r="19" spans="1:32" x14ac:dyDescent="0.25">
      <c r="A19" s="78">
        <v>46188</v>
      </c>
      <c r="B19" s="79">
        <v>500</v>
      </c>
      <c r="C19" s="80" t="s">
        <v>58</v>
      </c>
      <c r="E19" s="69">
        <v>15</v>
      </c>
      <c r="F19" s="36"/>
      <c r="G19" s="41"/>
      <c r="H19" s="41"/>
      <c r="I19" s="41"/>
      <c r="J19" s="41"/>
      <c r="K19" s="116">
        <v>2.5</v>
      </c>
      <c r="L19" s="117">
        <v>10</v>
      </c>
      <c r="M19" s="41"/>
      <c r="N19" s="41"/>
      <c r="O19" s="41"/>
      <c r="P19" s="41"/>
      <c r="Q19" s="116">
        <v>2.5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32">
        <v>15</v>
      </c>
      <c r="AE19" s="36">
        <f t="shared" si="0"/>
        <v>225</v>
      </c>
      <c r="AF19" s="36"/>
    </row>
    <row r="20" spans="1:32" x14ac:dyDescent="0.25">
      <c r="A20" s="81">
        <v>46202</v>
      </c>
      <c r="B20" s="82" t="s">
        <v>39</v>
      </c>
      <c r="C20" s="83" t="s">
        <v>59</v>
      </c>
      <c r="E20" s="69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17">
        <v>50</v>
      </c>
      <c r="R20" s="41"/>
      <c r="S20" s="41"/>
      <c r="T20" s="41"/>
      <c r="U20" s="41"/>
      <c r="V20" s="41"/>
      <c r="W20" s="41"/>
      <c r="X20" s="116">
        <v>25</v>
      </c>
      <c r="Y20" s="41"/>
      <c r="Z20" s="41"/>
      <c r="AA20" s="41"/>
      <c r="AB20" s="41"/>
      <c r="AC20" s="32">
        <v>15</v>
      </c>
      <c r="AE20" s="36">
        <f t="shared" si="0"/>
        <v>1125</v>
      </c>
      <c r="AF20" s="36"/>
    </row>
    <row r="21" spans="1:32" x14ac:dyDescent="0.25">
      <c r="A21" s="78">
        <v>46230</v>
      </c>
      <c r="B21" s="79">
        <v>500</v>
      </c>
      <c r="C21" s="80" t="s">
        <v>60</v>
      </c>
      <c r="E21" s="69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116">
        <v>5</v>
      </c>
      <c r="P21" s="41"/>
      <c r="Q21" s="41"/>
      <c r="R21" s="41"/>
      <c r="S21" s="41"/>
      <c r="T21" s="41"/>
      <c r="U21" s="41"/>
      <c r="V21" s="41"/>
      <c r="W21" s="117">
        <v>10</v>
      </c>
      <c r="X21" s="41"/>
      <c r="Y21" s="41"/>
      <c r="Z21" s="41"/>
      <c r="AA21" s="41"/>
      <c r="AB21" s="41"/>
      <c r="AC21" s="32">
        <v>15</v>
      </c>
      <c r="AE21" s="36">
        <f t="shared" si="0"/>
        <v>225</v>
      </c>
      <c r="AF21" s="36"/>
    </row>
    <row r="22" spans="1:32" x14ac:dyDescent="0.25">
      <c r="A22" s="73">
        <v>46236</v>
      </c>
      <c r="B22" s="74">
        <v>1000</v>
      </c>
      <c r="C22" s="75" t="s">
        <v>82</v>
      </c>
      <c r="E22" s="69">
        <v>30</v>
      </c>
      <c r="F22" s="36"/>
      <c r="G22" s="41"/>
      <c r="H22" s="41"/>
      <c r="I22" s="41"/>
      <c r="J22" s="116">
        <v>10</v>
      </c>
      <c r="K22" s="41"/>
      <c r="L22" s="41"/>
      <c r="M22" s="41"/>
      <c r="N22" s="41"/>
      <c r="O22" s="41"/>
      <c r="P22" s="117">
        <v>20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32">
        <v>15</v>
      </c>
      <c r="AE22" s="36">
        <f t="shared" si="0"/>
        <v>450</v>
      </c>
      <c r="AF22" s="36"/>
    </row>
    <row r="23" spans="1:32" x14ac:dyDescent="0.25">
      <c r="A23" s="73">
        <v>46247</v>
      </c>
      <c r="B23" s="74">
        <v>1000</v>
      </c>
      <c r="C23" s="75" t="s">
        <v>61</v>
      </c>
      <c r="E23" s="69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32">
        <v>15</v>
      </c>
      <c r="AE23" s="36">
        <f t="shared" si="0"/>
        <v>450</v>
      </c>
      <c r="AF23" s="36"/>
    </row>
    <row r="24" spans="1:32" x14ac:dyDescent="0.25">
      <c r="A24" s="84">
        <v>46265</v>
      </c>
      <c r="B24" s="82" t="s">
        <v>39</v>
      </c>
      <c r="C24" s="83" t="s">
        <v>62</v>
      </c>
      <c r="E24" s="69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32">
        <v>15</v>
      </c>
      <c r="AE24" s="36">
        <f t="shared" si="0"/>
        <v>1125</v>
      </c>
      <c r="AF24" s="36"/>
    </row>
    <row r="25" spans="1:32" x14ac:dyDescent="0.25">
      <c r="A25" s="78">
        <v>46295</v>
      </c>
      <c r="B25" s="79">
        <v>500</v>
      </c>
      <c r="C25" s="80" t="s">
        <v>63</v>
      </c>
      <c r="E25" s="69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32">
        <v>15</v>
      </c>
      <c r="AE25" s="36">
        <f t="shared" si="0"/>
        <v>225</v>
      </c>
      <c r="AF25" s="36"/>
    </row>
    <row r="26" spans="1:32" x14ac:dyDescent="0.25">
      <c r="A26" s="78">
        <v>46295</v>
      </c>
      <c r="B26" s="79">
        <v>500</v>
      </c>
      <c r="C26" s="80" t="s">
        <v>64</v>
      </c>
      <c r="E26" s="69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32">
        <v>15</v>
      </c>
      <c r="AE26" s="36">
        <f t="shared" si="0"/>
        <v>225</v>
      </c>
      <c r="AF26" s="36"/>
    </row>
    <row r="27" spans="1:32" x14ac:dyDescent="0.25">
      <c r="A27" s="73">
        <v>46302</v>
      </c>
      <c r="B27" s="74">
        <v>1000</v>
      </c>
      <c r="C27" s="75" t="s">
        <v>66</v>
      </c>
      <c r="E27" s="69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32">
        <v>15</v>
      </c>
      <c r="AE27" s="36">
        <f t="shared" si="0"/>
        <v>450</v>
      </c>
      <c r="AF27" s="36"/>
    </row>
    <row r="28" spans="1:32" x14ac:dyDescent="0.25">
      <c r="A28" s="78">
        <v>46321</v>
      </c>
      <c r="B28" s="79">
        <v>500</v>
      </c>
      <c r="C28" s="80" t="s">
        <v>67</v>
      </c>
      <c r="E28" s="69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32">
        <v>15</v>
      </c>
      <c r="AE28" s="36">
        <f t="shared" si="0"/>
        <v>225</v>
      </c>
      <c r="AF28" s="36"/>
    </row>
    <row r="29" spans="1:32" x14ac:dyDescent="0.25">
      <c r="A29" s="78">
        <v>46321</v>
      </c>
      <c r="B29" s="79">
        <v>500</v>
      </c>
      <c r="C29" s="80" t="s">
        <v>68</v>
      </c>
      <c r="E29" s="69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2">
        <v>15</v>
      </c>
      <c r="AE29" s="36">
        <f t="shared" si="0"/>
        <v>225</v>
      </c>
      <c r="AF29" s="36"/>
    </row>
    <row r="30" spans="1:32" x14ac:dyDescent="0.25">
      <c r="A30" s="73">
        <v>46328</v>
      </c>
      <c r="B30" s="74">
        <v>1000</v>
      </c>
      <c r="C30" s="75" t="s">
        <v>69</v>
      </c>
      <c r="E30" s="69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32">
        <v>15</v>
      </c>
      <c r="AE30" s="36">
        <f t="shared" si="0"/>
        <v>450</v>
      </c>
      <c r="AF30" s="36"/>
    </row>
    <row r="31" spans="1:32" x14ac:dyDescent="0.25">
      <c r="A31" s="106">
        <v>46341</v>
      </c>
      <c r="B31" s="107"/>
      <c r="C31" s="108" t="s">
        <v>151</v>
      </c>
      <c r="E31" s="69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E31" s="36"/>
      <c r="AF31" s="36"/>
    </row>
    <row r="32" spans="1:32" x14ac:dyDescent="0.25">
      <c r="A32" s="44" t="s">
        <v>70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32">
        <v>15</v>
      </c>
      <c r="AE32" s="36">
        <v>270</v>
      </c>
    </row>
    <row r="33" spans="5:32" x14ac:dyDescent="0.25">
      <c r="AE33" s="36"/>
    </row>
    <row r="34" spans="5:32" x14ac:dyDescent="0.25">
      <c r="E34" s="10" t="s">
        <v>71</v>
      </c>
      <c r="G34" s="43">
        <f t="shared" ref="G34:AC34" si="1">SUM(G2:G32)-60</f>
        <v>-60</v>
      </c>
      <c r="H34" s="43">
        <f>SUM(H2:H32)-20</f>
        <v>-20</v>
      </c>
      <c r="I34" s="43">
        <f t="shared" si="1"/>
        <v>-45</v>
      </c>
      <c r="J34" s="43">
        <f t="shared" si="1"/>
        <v>-40</v>
      </c>
      <c r="K34" s="43">
        <f t="shared" si="1"/>
        <v>-37.5</v>
      </c>
      <c r="L34" s="43">
        <f t="shared" si="1"/>
        <v>-30</v>
      </c>
      <c r="M34" s="43">
        <f t="shared" si="1"/>
        <v>-30</v>
      </c>
      <c r="N34" s="43">
        <f t="shared" si="1"/>
        <v>-50</v>
      </c>
      <c r="O34" s="43">
        <f>SUM(O2:O32)-60</f>
        <v>-55</v>
      </c>
      <c r="P34" s="43">
        <f t="shared" si="1"/>
        <v>-35</v>
      </c>
      <c r="Q34" s="43">
        <f t="shared" si="1"/>
        <v>27.5</v>
      </c>
      <c r="R34" s="43">
        <f t="shared" si="1"/>
        <v>-60</v>
      </c>
      <c r="S34" s="43">
        <f t="shared" si="1"/>
        <v>5</v>
      </c>
      <c r="T34" s="43">
        <f t="shared" si="1"/>
        <v>0</v>
      </c>
      <c r="U34" s="43">
        <f>SUM(U2:U32)-60</f>
        <v>-60</v>
      </c>
      <c r="V34" s="43">
        <f t="shared" si="1"/>
        <v>-30</v>
      </c>
      <c r="W34" s="43">
        <f t="shared" si="1"/>
        <v>15</v>
      </c>
      <c r="X34" s="43">
        <f t="shared" si="1"/>
        <v>-5</v>
      </c>
      <c r="Y34" s="43">
        <f t="shared" ref="Y34" si="2">SUM(Y2:Y32)-60</f>
        <v>-55</v>
      </c>
      <c r="Z34" s="43">
        <f t="shared" si="1"/>
        <v>-50</v>
      </c>
      <c r="AA34" s="43">
        <f t="shared" si="1"/>
        <v>-20</v>
      </c>
      <c r="AB34" s="43">
        <f t="shared" si="1"/>
        <v>-60</v>
      </c>
      <c r="AC34" s="43">
        <f t="shared" si="1"/>
        <v>390</v>
      </c>
      <c r="AE34" s="36">
        <f>SUM(AE2:AE33)</f>
        <v>12420</v>
      </c>
      <c r="AF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Y34 H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W968"/>
  <sheetViews>
    <sheetView showGridLines="0" zoomScale="80" zoomScaleNormal="80" workbookViewId="0">
      <pane ySplit="1" topLeftCell="A911" activePane="bottomLeft" state="frozen"/>
      <selection pane="bottomLeft"/>
    </sheetView>
  </sheetViews>
  <sheetFormatPr defaultRowHeight="13.8" x14ac:dyDescent="0.25"/>
  <cols>
    <col min="1" max="1" width="9.69921875" bestFit="1" customWidth="1"/>
    <col min="2" max="2" width="8.09765625" style="1" bestFit="1" customWidth="1"/>
    <col min="3" max="3" width="16.69921875" bestFit="1" customWidth="1"/>
    <col min="4" max="4" width="3.09765625" customWidth="1"/>
    <col min="5" max="5" width="13.8984375" style="32" customWidth="1"/>
    <col min="6" max="6" width="5.8984375" style="33" customWidth="1"/>
    <col min="7" max="7" width="13.59765625" style="32" bestFit="1" customWidth="1"/>
    <col min="8" max="8" width="5.8984375" style="33" customWidth="1"/>
    <col min="9" max="9" width="13.59765625" style="32" bestFit="1" customWidth="1"/>
    <col min="10" max="10" width="5.8984375" style="33" customWidth="1"/>
    <col min="11" max="11" width="13.8984375" style="34" customWidth="1"/>
    <col min="12" max="12" width="5.8984375" style="33" customWidth="1"/>
    <col min="13" max="13" width="13.59765625" style="32" bestFit="1" customWidth="1"/>
    <col min="14" max="14" width="5.8984375" style="33" customWidth="1"/>
    <col min="15" max="15" width="13.59765625" style="32" bestFit="1" customWidth="1"/>
    <col min="16" max="16" width="5.8984375" style="33" customWidth="1"/>
    <col min="17" max="17" width="13.59765625" style="32" bestFit="1" customWidth="1"/>
    <col min="18" max="18" width="5.8984375" style="33" customWidth="1"/>
    <col min="19" max="19" width="13.59765625" style="32" bestFit="1" customWidth="1"/>
    <col min="20" max="20" width="5.8984375" style="33" customWidth="1"/>
    <col min="21" max="21" width="13.8984375" style="32" customWidth="1"/>
    <col min="22" max="22" width="5.8984375" style="33" customWidth="1"/>
    <col min="23" max="23" width="13.8984375" style="32" customWidth="1"/>
    <col min="24" max="24" width="5.8984375" style="33" customWidth="1"/>
    <col min="25" max="25" width="13.8984375" style="32" customWidth="1"/>
    <col min="26" max="26" width="5.8984375" style="33" customWidth="1"/>
    <col min="27" max="27" width="13.8984375" style="32" customWidth="1"/>
    <col min="28" max="28" width="5.8984375" style="33" customWidth="1"/>
    <col min="29" max="29" width="13.8984375" style="32" customWidth="1"/>
    <col min="30" max="30" width="5.8984375" style="33" customWidth="1"/>
    <col min="31" max="31" width="13.8984375" style="32" customWidth="1"/>
    <col min="32" max="32" width="5.8984375" style="33" customWidth="1"/>
    <col min="33" max="33" width="13.8984375" style="32" customWidth="1"/>
    <col min="34" max="34" width="5.8984375" style="33" customWidth="1"/>
    <col min="35" max="35" width="13.8984375" style="32" customWidth="1"/>
    <col min="36" max="36" width="5.8984375" style="33" customWidth="1"/>
    <col min="37" max="37" width="13.8984375" style="32" customWidth="1"/>
    <col min="38" max="38" width="5.8984375" style="33" customWidth="1"/>
    <col min="39" max="39" width="13.8984375" style="32" customWidth="1"/>
    <col min="40" max="40" width="5.8984375" style="33" customWidth="1"/>
    <col min="41" max="41" width="13.8984375" style="34" customWidth="1"/>
    <col min="42" max="42" width="5.8984375" style="33" customWidth="1"/>
    <col min="43" max="43" width="13.8984375" style="34" customWidth="1"/>
    <col min="44" max="44" width="5.8984375" style="33" customWidth="1"/>
    <col min="45" max="45" width="13.8984375" style="32" customWidth="1"/>
    <col min="46" max="46" width="5.8984375" style="33" customWidth="1"/>
    <col min="47" max="47" width="13.8984375" style="32" customWidth="1"/>
    <col min="48" max="48" width="5.8984375" style="33" customWidth="1"/>
    <col min="261" max="261" width="9.69921875" bestFit="1" customWidth="1"/>
    <col min="262" max="262" width="8.09765625" bestFit="1" customWidth="1"/>
    <col min="263" max="263" width="16.69921875" bestFit="1" customWidth="1"/>
    <col min="264" max="264" width="3.09765625" customWidth="1"/>
    <col min="265" max="265" width="13.8984375" customWidth="1"/>
    <col min="266" max="266" width="5.8984375" customWidth="1"/>
    <col min="267" max="267" width="13.59765625" bestFit="1" customWidth="1"/>
    <col min="268" max="268" width="5.8984375" customWidth="1"/>
    <col min="269" max="269" width="13.8984375" customWidth="1"/>
    <col min="270" max="270" width="5.8984375" customWidth="1"/>
    <col min="271" max="271" width="13.59765625" bestFit="1" customWidth="1"/>
    <col min="272" max="272" width="5.8984375" customWidth="1"/>
    <col min="273" max="273" width="13.59765625" bestFit="1" customWidth="1"/>
    <col min="274" max="274" width="5.8984375" customWidth="1"/>
    <col min="275" max="275" width="13.59765625" bestFit="1" customWidth="1"/>
    <col min="276" max="276" width="5.8984375" customWidth="1"/>
    <col min="277" max="277" width="13.59765625" bestFit="1" customWidth="1"/>
    <col min="278" max="278" width="5.8984375" customWidth="1"/>
    <col min="279" max="279" width="13.8984375" customWidth="1"/>
    <col min="280" max="280" width="5.8984375" customWidth="1"/>
    <col min="281" max="281" width="13.8984375" customWidth="1"/>
    <col min="282" max="282" width="5.8984375" customWidth="1"/>
    <col min="283" max="283" width="13.8984375" customWidth="1"/>
    <col min="284" max="284" width="5.8984375" customWidth="1"/>
    <col min="285" max="285" width="13.8984375" customWidth="1"/>
    <col min="286" max="286" width="5.8984375" customWidth="1"/>
    <col min="287" max="287" width="13.8984375" customWidth="1"/>
    <col min="288" max="288" width="5.8984375" customWidth="1"/>
    <col min="289" max="289" width="13.8984375" customWidth="1"/>
    <col min="290" max="290" width="5.8984375" customWidth="1"/>
    <col min="291" max="291" width="13.8984375" customWidth="1"/>
    <col min="292" max="292" width="5.8984375" customWidth="1"/>
    <col min="293" max="293" width="13.8984375" customWidth="1"/>
    <col min="294" max="294" width="5.8984375" customWidth="1"/>
    <col min="295" max="295" width="13.8984375" customWidth="1"/>
    <col min="296" max="296" width="5.8984375" customWidth="1"/>
    <col min="297" max="297" width="13.8984375" customWidth="1"/>
    <col min="298" max="298" width="5.8984375" customWidth="1"/>
    <col min="299" max="299" width="13.8984375" customWidth="1"/>
    <col min="300" max="300" width="5.8984375" customWidth="1"/>
    <col min="301" max="301" width="13.8984375" customWidth="1"/>
    <col min="302" max="302" width="5.8984375" customWidth="1"/>
    <col min="303" max="303" width="13.8984375" customWidth="1"/>
    <col min="304" max="304" width="5.8984375" customWidth="1"/>
    <col min="517" max="517" width="9.69921875" bestFit="1" customWidth="1"/>
    <col min="518" max="518" width="8.09765625" bestFit="1" customWidth="1"/>
    <col min="519" max="519" width="16.69921875" bestFit="1" customWidth="1"/>
    <col min="520" max="520" width="3.09765625" customWidth="1"/>
    <col min="521" max="521" width="13.8984375" customWidth="1"/>
    <col min="522" max="522" width="5.8984375" customWidth="1"/>
    <col min="523" max="523" width="13.59765625" bestFit="1" customWidth="1"/>
    <col min="524" max="524" width="5.8984375" customWidth="1"/>
    <col min="525" max="525" width="13.8984375" customWidth="1"/>
    <col min="526" max="526" width="5.8984375" customWidth="1"/>
    <col min="527" max="527" width="13.59765625" bestFit="1" customWidth="1"/>
    <col min="528" max="528" width="5.8984375" customWidth="1"/>
    <col min="529" max="529" width="13.59765625" bestFit="1" customWidth="1"/>
    <col min="530" max="530" width="5.8984375" customWidth="1"/>
    <col min="531" max="531" width="13.59765625" bestFit="1" customWidth="1"/>
    <col min="532" max="532" width="5.8984375" customWidth="1"/>
    <col min="533" max="533" width="13.59765625" bestFit="1" customWidth="1"/>
    <col min="534" max="534" width="5.8984375" customWidth="1"/>
    <col min="535" max="535" width="13.8984375" customWidth="1"/>
    <col min="536" max="536" width="5.8984375" customWidth="1"/>
    <col min="537" max="537" width="13.8984375" customWidth="1"/>
    <col min="538" max="538" width="5.8984375" customWidth="1"/>
    <col min="539" max="539" width="13.8984375" customWidth="1"/>
    <col min="540" max="540" width="5.8984375" customWidth="1"/>
    <col min="541" max="541" width="13.8984375" customWidth="1"/>
    <col min="542" max="542" width="5.8984375" customWidth="1"/>
    <col min="543" max="543" width="13.8984375" customWidth="1"/>
    <col min="544" max="544" width="5.8984375" customWidth="1"/>
    <col min="545" max="545" width="13.8984375" customWidth="1"/>
    <col min="546" max="546" width="5.8984375" customWidth="1"/>
    <col min="547" max="547" width="13.8984375" customWidth="1"/>
    <col min="548" max="548" width="5.8984375" customWidth="1"/>
    <col min="549" max="549" width="13.8984375" customWidth="1"/>
    <col min="550" max="550" width="5.8984375" customWidth="1"/>
    <col min="551" max="551" width="13.8984375" customWidth="1"/>
    <col min="552" max="552" width="5.8984375" customWidth="1"/>
    <col min="553" max="553" width="13.8984375" customWidth="1"/>
    <col min="554" max="554" width="5.8984375" customWidth="1"/>
    <col min="555" max="555" width="13.8984375" customWidth="1"/>
    <col min="556" max="556" width="5.8984375" customWidth="1"/>
    <col min="557" max="557" width="13.8984375" customWidth="1"/>
    <col min="558" max="558" width="5.8984375" customWidth="1"/>
    <col min="559" max="559" width="13.8984375" customWidth="1"/>
    <col min="560" max="560" width="5.8984375" customWidth="1"/>
    <col min="773" max="773" width="9.69921875" bestFit="1" customWidth="1"/>
    <col min="774" max="774" width="8.09765625" bestFit="1" customWidth="1"/>
    <col min="775" max="775" width="16.69921875" bestFit="1" customWidth="1"/>
    <col min="776" max="776" width="3.09765625" customWidth="1"/>
    <col min="777" max="777" width="13.8984375" customWidth="1"/>
    <col min="778" max="778" width="5.8984375" customWidth="1"/>
    <col min="779" max="779" width="13.59765625" bestFit="1" customWidth="1"/>
    <col min="780" max="780" width="5.8984375" customWidth="1"/>
    <col min="781" max="781" width="13.8984375" customWidth="1"/>
    <col min="782" max="782" width="5.8984375" customWidth="1"/>
    <col min="783" max="783" width="13.59765625" bestFit="1" customWidth="1"/>
    <col min="784" max="784" width="5.8984375" customWidth="1"/>
    <col min="785" max="785" width="13.59765625" bestFit="1" customWidth="1"/>
    <col min="786" max="786" width="5.8984375" customWidth="1"/>
    <col min="787" max="787" width="13.59765625" bestFit="1" customWidth="1"/>
    <col min="788" max="788" width="5.8984375" customWidth="1"/>
    <col min="789" max="789" width="13.59765625" bestFit="1" customWidth="1"/>
    <col min="790" max="790" width="5.8984375" customWidth="1"/>
    <col min="791" max="791" width="13.8984375" customWidth="1"/>
    <col min="792" max="792" width="5.8984375" customWidth="1"/>
    <col min="793" max="793" width="13.8984375" customWidth="1"/>
    <col min="794" max="794" width="5.8984375" customWidth="1"/>
    <col min="795" max="795" width="13.8984375" customWidth="1"/>
    <col min="796" max="796" width="5.8984375" customWidth="1"/>
    <col min="797" max="797" width="13.8984375" customWidth="1"/>
    <col min="798" max="798" width="5.8984375" customWidth="1"/>
    <col min="799" max="799" width="13.8984375" customWidth="1"/>
    <col min="800" max="800" width="5.8984375" customWidth="1"/>
    <col min="801" max="801" width="13.8984375" customWidth="1"/>
    <col min="802" max="802" width="5.8984375" customWidth="1"/>
    <col min="803" max="803" width="13.8984375" customWidth="1"/>
    <col min="804" max="804" width="5.8984375" customWidth="1"/>
    <col min="805" max="805" width="13.8984375" customWidth="1"/>
    <col min="806" max="806" width="5.8984375" customWidth="1"/>
    <col min="807" max="807" width="13.8984375" customWidth="1"/>
    <col min="808" max="808" width="5.8984375" customWidth="1"/>
    <col min="809" max="809" width="13.8984375" customWidth="1"/>
    <col min="810" max="810" width="5.8984375" customWidth="1"/>
    <col min="811" max="811" width="13.8984375" customWidth="1"/>
    <col min="812" max="812" width="5.8984375" customWidth="1"/>
    <col min="813" max="813" width="13.8984375" customWidth="1"/>
    <col min="814" max="814" width="5.8984375" customWidth="1"/>
    <col min="815" max="815" width="13.8984375" customWidth="1"/>
    <col min="816" max="816" width="5.8984375" customWidth="1"/>
    <col min="1029" max="1029" width="9.69921875" bestFit="1" customWidth="1"/>
    <col min="1030" max="1030" width="8.09765625" bestFit="1" customWidth="1"/>
    <col min="1031" max="1031" width="16.69921875" bestFit="1" customWidth="1"/>
    <col min="1032" max="1032" width="3.09765625" customWidth="1"/>
    <col min="1033" max="1033" width="13.8984375" customWidth="1"/>
    <col min="1034" max="1034" width="5.8984375" customWidth="1"/>
    <col min="1035" max="1035" width="13.59765625" bestFit="1" customWidth="1"/>
    <col min="1036" max="1036" width="5.8984375" customWidth="1"/>
    <col min="1037" max="1037" width="13.8984375" customWidth="1"/>
    <col min="1038" max="1038" width="5.8984375" customWidth="1"/>
    <col min="1039" max="1039" width="13.59765625" bestFit="1" customWidth="1"/>
    <col min="1040" max="1040" width="5.8984375" customWidth="1"/>
    <col min="1041" max="1041" width="13.59765625" bestFit="1" customWidth="1"/>
    <col min="1042" max="1042" width="5.8984375" customWidth="1"/>
    <col min="1043" max="1043" width="13.59765625" bestFit="1" customWidth="1"/>
    <col min="1044" max="1044" width="5.8984375" customWidth="1"/>
    <col min="1045" max="1045" width="13.59765625" bestFit="1" customWidth="1"/>
    <col min="1046" max="1046" width="5.8984375" customWidth="1"/>
    <col min="1047" max="1047" width="13.8984375" customWidth="1"/>
    <col min="1048" max="1048" width="5.8984375" customWidth="1"/>
    <col min="1049" max="1049" width="13.8984375" customWidth="1"/>
    <col min="1050" max="1050" width="5.8984375" customWidth="1"/>
    <col min="1051" max="1051" width="13.8984375" customWidth="1"/>
    <col min="1052" max="1052" width="5.8984375" customWidth="1"/>
    <col min="1053" max="1053" width="13.8984375" customWidth="1"/>
    <col min="1054" max="1054" width="5.8984375" customWidth="1"/>
    <col min="1055" max="1055" width="13.8984375" customWidth="1"/>
    <col min="1056" max="1056" width="5.8984375" customWidth="1"/>
    <col min="1057" max="1057" width="13.8984375" customWidth="1"/>
    <col min="1058" max="1058" width="5.8984375" customWidth="1"/>
    <col min="1059" max="1059" width="13.8984375" customWidth="1"/>
    <col min="1060" max="1060" width="5.8984375" customWidth="1"/>
    <col min="1061" max="1061" width="13.8984375" customWidth="1"/>
    <col min="1062" max="1062" width="5.8984375" customWidth="1"/>
    <col min="1063" max="1063" width="13.8984375" customWidth="1"/>
    <col min="1064" max="1064" width="5.8984375" customWidth="1"/>
    <col min="1065" max="1065" width="13.8984375" customWidth="1"/>
    <col min="1066" max="1066" width="5.8984375" customWidth="1"/>
    <col min="1067" max="1067" width="13.8984375" customWidth="1"/>
    <col min="1068" max="1068" width="5.8984375" customWidth="1"/>
    <col min="1069" max="1069" width="13.8984375" customWidth="1"/>
    <col min="1070" max="1070" width="5.8984375" customWidth="1"/>
    <col min="1071" max="1071" width="13.8984375" customWidth="1"/>
    <col min="1072" max="1072" width="5.8984375" customWidth="1"/>
    <col min="1285" max="1285" width="9.69921875" bestFit="1" customWidth="1"/>
    <col min="1286" max="1286" width="8.09765625" bestFit="1" customWidth="1"/>
    <col min="1287" max="1287" width="16.69921875" bestFit="1" customWidth="1"/>
    <col min="1288" max="1288" width="3.09765625" customWidth="1"/>
    <col min="1289" max="1289" width="13.8984375" customWidth="1"/>
    <col min="1290" max="1290" width="5.8984375" customWidth="1"/>
    <col min="1291" max="1291" width="13.59765625" bestFit="1" customWidth="1"/>
    <col min="1292" max="1292" width="5.8984375" customWidth="1"/>
    <col min="1293" max="1293" width="13.8984375" customWidth="1"/>
    <col min="1294" max="1294" width="5.8984375" customWidth="1"/>
    <col min="1295" max="1295" width="13.59765625" bestFit="1" customWidth="1"/>
    <col min="1296" max="1296" width="5.8984375" customWidth="1"/>
    <col min="1297" max="1297" width="13.59765625" bestFit="1" customWidth="1"/>
    <col min="1298" max="1298" width="5.8984375" customWidth="1"/>
    <col min="1299" max="1299" width="13.59765625" bestFit="1" customWidth="1"/>
    <col min="1300" max="1300" width="5.8984375" customWidth="1"/>
    <col min="1301" max="1301" width="13.59765625" bestFit="1" customWidth="1"/>
    <col min="1302" max="1302" width="5.8984375" customWidth="1"/>
    <col min="1303" max="1303" width="13.8984375" customWidth="1"/>
    <col min="1304" max="1304" width="5.8984375" customWidth="1"/>
    <col min="1305" max="1305" width="13.8984375" customWidth="1"/>
    <col min="1306" max="1306" width="5.8984375" customWidth="1"/>
    <col min="1307" max="1307" width="13.8984375" customWidth="1"/>
    <col min="1308" max="1308" width="5.8984375" customWidth="1"/>
    <col min="1309" max="1309" width="13.8984375" customWidth="1"/>
    <col min="1310" max="1310" width="5.8984375" customWidth="1"/>
    <col min="1311" max="1311" width="13.8984375" customWidth="1"/>
    <col min="1312" max="1312" width="5.8984375" customWidth="1"/>
    <col min="1313" max="1313" width="13.8984375" customWidth="1"/>
    <col min="1314" max="1314" width="5.8984375" customWidth="1"/>
    <col min="1315" max="1315" width="13.8984375" customWidth="1"/>
    <col min="1316" max="1316" width="5.8984375" customWidth="1"/>
    <col min="1317" max="1317" width="13.8984375" customWidth="1"/>
    <col min="1318" max="1318" width="5.8984375" customWidth="1"/>
    <col min="1319" max="1319" width="13.8984375" customWidth="1"/>
    <col min="1320" max="1320" width="5.8984375" customWidth="1"/>
    <col min="1321" max="1321" width="13.8984375" customWidth="1"/>
    <col min="1322" max="1322" width="5.8984375" customWidth="1"/>
    <col min="1323" max="1323" width="13.8984375" customWidth="1"/>
    <col min="1324" max="1324" width="5.8984375" customWidth="1"/>
    <col min="1325" max="1325" width="13.8984375" customWidth="1"/>
    <col min="1326" max="1326" width="5.8984375" customWidth="1"/>
    <col min="1327" max="1327" width="13.8984375" customWidth="1"/>
    <col min="1328" max="1328" width="5.8984375" customWidth="1"/>
    <col min="1541" max="1541" width="9.69921875" bestFit="1" customWidth="1"/>
    <col min="1542" max="1542" width="8.09765625" bestFit="1" customWidth="1"/>
    <col min="1543" max="1543" width="16.69921875" bestFit="1" customWidth="1"/>
    <col min="1544" max="1544" width="3.09765625" customWidth="1"/>
    <col min="1545" max="1545" width="13.8984375" customWidth="1"/>
    <col min="1546" max="1546" width="5.8984375" customWidth="1"/>
    <col min="1547" max="1547" width="13.59765625" bestFit="1" customWidth="1"/>
    <col min="1548" max="1548" width="5.8984375" customWidth="1"/>
    <col min="1549" max="1549" width="13.8984375" customWidth="1"/>
    <col min="1550" max="1550" width="5.8984375" customWidth="1"/>
    <col min="1551" max="1551" width="13.59765625" bestFit="1" customWidth="1"/>
    <col min="1552" max="1552" width="5.8984375" customWidth="1"/>
    <col min="1553" max="1553" width="13.59765625" bestFit="1" customWidth="1"/>
    <col min="1554" max="1554" width="5.8984375" customWidth="1"/>
    <col min="1555" max="1555" width="13.59765625" bestFit="1" customWidth="1"/>
    <col min="1556" max="1556" width="5.8984375" customWidth="1"/>
    <col min="1557" max="1557" width="13.59765625" bestFit="1" customWidth="1"/>
    <col min="1558" max="1558" width="5.8984375" customWidth="1"/>
    <col min="1559" max="1559" width="13.8984375" customWidth="1"/>
    <col min="1560" max="1560" width="5.8984375" customWidth="1"/>
    <col min="1561" max="1561" width="13.8984375" customWidth="1"/>
    <col min="1562" max="1562" width="5.8984375" customWidth="1"/>
    <col min="1563" max="1563" width="13.8984375" customWidth="1"/>
    <col min="1564" max="1564" width="5.8984375" customWidth="1"/>
    <col min="1565" max="1565" width="13.8984375" customWidth="1"/>
    <col min="1566" max="1566" width="5.8984375" customWidth="1"/>
    <col min="1567" max="1567" width="13.8984375" customWidth="1"/>
    <col min="1568" max="1568" width="5.8984375" customWidth="1"/>
    <col min="1569" max="1569" width="13.8984375" customWidth="1"/>
    <col min="1570" max="1570" width="5.8984375" customWidth="1"/>
    <col min="1571" max="1571" width="13.8984375" customWidth="1"/>
    <col min="1572" max="1572" width="5.8984375" customWidth="1"/>
    <col min="1573" max="1573" width="13.8984375" customWidth="1"/>
    <col min="1574" max="1574" width="5.8984375" customWidth="1"/>
    <col min="1575" max="1575" width="13.8984375" customWidth="1"/>
    <col min="1576" max="1576" width="5.8984375" customWidth="1"/>
    <col min="1577" max="1577" width="13.8984375" customWidth="1"/>
    <col min="1578" max="1578" width="5.8984375" customWidth="1"/>
    <col min="1579" max="1579" width="13.8984375" customWidth="1"/>
    <col min="1580" max="1580" width="5.8984375" customWidth="1"/>
    <col min="1581" max="1581" width="13.8984375" customWidth="1"/>
    <col min="1582" max="1582" width="5.8984375" customWidth="1"/>
    <col min="1583" max="1583" width="13.8984375" customWidth="1"/>
    <col min="1584" max="1584" width="5.8984375" customWidth="1"/>
    <col min="1797" max="1797" width="9.69921875" bestFit="1" customWidth="1"/>
    <col min="1798" max="1798" width="8.09765625" bestFit="1" customWidth="1"/>
    <col min="1799" max="1799" width="16.69921875" bestFit="1" customWidth="1"/>
    <col min="1800" max="1800" width="3.09765625" customWidth="1"/>
    <col min="1801" max="1801" width="13.8984375" customWidth="1"/>
    <col min="1802" max="1802" width="5.8984375" customWidth="1"/>
    <col min="1803" max="1803" width="13.59765625" bestFit="1" customWidth="1"/>
    <col min="1804" max="1804" width="5.8984375" customWidth="1"/>
    <col min="1805" max="1805" width="13.8984375" customWidth="1"/>
    <col min="1806" max="1806" width="5.8984375" customWidth="1"/>
    <col min="1807" max="1807" width="13.59765625" bestFit="1" customWidth="1"/>
    <col min="1808" max="1808" width="5.8984375" customWidth="1"/>
    <col min="1809" max="1809" width="13.59765625" bestFit="1" customWidth="1"/>
    <col min="1810" max="1810" width="5.8984375" customWidth="1"/>
    <col min="1811" max="1811" width="13.59765625" bestFit="1" customWidth="1"/>
    <col min="1812" max="1812" width="5.8984375" customWidth="1"/>
    <col min="1813" max="1813" width="13.59765625" bestFit="1" customWidth="1"/>
    <col min="1814" max="1814" width="5.8984375" customWidth="1"/>
    <col min="1815" max="1815" width="13.8984375" customWidth="1"/>
    <col min="1816" max="1816" width="5.8984375" customWidth="1"/>
    <col min="1817" max="1817" width="13.8984375" customWidth="1"/>
    <col min="1818" max="1818" width="5.8984375" customWidth="1"/>
    <col min="1819" max="1819" width="13.8984375" customWidth="1"/>
    <col min="1820" max="1820" width="5.8984375" customWidth="1"/>
    <col min="1821" max="1821" width="13.8984375" customWidth="1"/>
    <col min="1822" max="1822" width="5.8984375" customWidth="1"/>
    <col min="1823" max="1823" width="13.8984375" customWidth="1"/>
    <col min="1824" max="1824" width="5.8984375" customWidth="1"/>
    <col min="1825" max="1825" width="13.8984375" customWidth="1"/>
    <col min="1826" max="1826" width="5.8984375" customWidth="1"/>
    <col min="1827" max="1827" width="13.8984375" customWidth="1"/>
    <col min="1828" max="1828" width="5.8984375" customWidth="1"/>
    <col min="1829" max="1829" width="13.8984375" customWidth="1"/>
    <col min="1830" max="1830" width="5.8984375" customWidth="1"/>
    <col min="1831" max="1831" width="13.8984375" customWidth="1"/>
    <col min="1832" max="1832" width="5.8984375" customWidth="1"/>
    <col min="1833" max="1833" width="13.8984375" customWidth="1"/>
    <col min="1834" max="1834" width="5.8984375" customWidth="1"/>
    <col min="1835" max="1835" width="13.8984375" customWidth="1"/>
    <col min="1836" max="1836" width="5.8984375" customWidth="1"/>
    <col min="1837" max="1837" width="13.8984375" customWidth="1"/>
    <col min="1838" max="1838" width="5.8984375" customWidth="1"/>
    <col min="1839" max="1839" width="13.8984375" customWidth="1"/>
    <col min="1840" max="1840" width="5.8984375" customWidth="1"/>
    <col min="2053" max="2053" width="9.69921875" bestFit="1" customWidth="1"/>
    <col min="2054" max="2054" width="8.09765625" bestFit="1" customWidth="1"/>
    <col min="2055" max="2055" width="16.69921875" bestFit="1" customWidth="1"/>
    <col min="2056" max="2056" width="3.09765625" customWidth="1"/>
    <col min="2057" max="2057" width="13.8984375" customWidth="1"/>
    <col min="2058" max="2058" width="5.8984375" customWidth="1"/>
    <col min="2059" max="2059" width="13.59765625" bestFit="1" customWidth="1"/>
    <col min="2060" max="2060" width="5.8984375" customWidth="1"/>
    <col min="2061" max="2061" width="13.8984375" customWidth="1"/>
    <col min="2062" max="2062" width="5.8984375" customWidth="1"/>
    <col min="2063" max="2063" width="13.59765625" bestFit="1" customWidth="1"/>
    <col min="2064" max="2064" width="5.8984375" customWidth="1"/>
    <col min="2065" max="2065" width="13.59765625" bestFit="1" customWidth="1"/>
    <col min="2066" max="2066" width="5.8984375" customWidth="1"/>
    <col min="2067" max="2067" width="13.59765625" bestFit="1" customWidth="1"/>
    <col min="2068" max="2068" width="5.8984375" customWidth="1"/>
    <col min="2069" max="2069" width="13.59765625" bestFit="1" customWidth="1"/>
    <col min="2070" max="2070" width="5.8984375" customWidth="1"/>
    <col min="2071" max="2071" width="13.8984375" customWidth="1"/>
    <col min="2072" max="2072" width="5.8984375" customWidth="1"/>
    <col min="2073" max="2073" width="13.8984375" customWidth="1"/>
    <col min="2074" max="2074" width="5.8984375" customWidth="1"/>
    <col min="2075" max="2075" width="13.8984375" customWidth="1"/>
    <col min="2076" max="2076" width="5.8984375" customWidth="1"/>
    <col min="2077" max="2077" width="13.8984375" customWidth="1"/>
    <col min="2078" max="2078" width="5.8984375" customWidth="1"/>
    <col min="2079" max="2079" width="13.8984375" customWidth="1"/>
    <col min="2080" max="2080" width="5.8984375" customWidth="1"/>
    <col min="2081" max="2081" width="13.8984375" customWidth="1"/>
    <col min="2082" max="2082" width="5.8984375" customWidth="1"/>
    <col min="2083" max="2083" width="13.8984375" customWidth="1"/>
    <col min="2084" max="2084" width="5.8984375" customWidth="1"/>
    <col min="2085" max="2085" width="13.8984375" customWidth="1"/>
    <col min="2086" max="2086" width="5.8984375" customWidth="1"/>
    <col min="2087" max="2087" width="13.8984375" customWidth="1"/>
    <col min="2088" max="2088" width="5.8984375" customWidth="1"/>
    <col min="2089" max="2089" width="13.8984375" customWidth="1"/>
    <col min="2090" max="2090" width="5.8984375" customWidth="1"/>
    <col min="2091" max="2091" width="13.8984375" customWidth="1"/>
    <col min="2092" max="2092" width="5.8984375" customWidth="1"/>
    <col min="2093" max="2093" width="13.8984375" customWidth="1"/>
    <col min="2094" max="2094" width="5.8984375" customWidth="1"/>
    <col min="2095" max="2095" width="13.8984375" customWidth="1"/>
    <col min="2096" max="2096" width="5.8984375" customWidth="1"/>
    <col min="2309" max="2309" width="9.69921875" bestFit="1" customWidth="1"/>
    <col min="2310" max="2310" width="8.09765625" bestFit="1" customWidth="1"/>
    <col min="2311" max="2311" width="16.69921875" bestFit="1" customWidth="1"/>
    <col min="2312" max="2312" width="3.09765625" customWidth="1"/>
    <col min="2313" max="2313" width="13.8984375" customWidth="1"/>
    <col min="2314" max="2314" width="5.8984375" customWidth="1"/>
    <col min="2315" max="2315" width="13.59765625" bestFit="1" customWidth="1"/>
    <col min="2316" max="2316" width="5.8984375" customWidth="1"/>
    <col min="2317" max="2317" width="13.8984375" customWidth="1"/>
    <col min="2318" max="2318" width="5.8984375" customWidth="1"/>
    <col min="2319" max="2319" width="13.59765625" bestFit="1" customWidth="1"/>
    <col min="2320" max="2320" width="5.8984375" customWidth="1"/>
    <col min="2321" max="2321" width="13.59765625" bestFit="1" customWidth="1"/>
    <col min="2322" max="2322" width="5.8984375" customWidth="1"/>
    <col min="2323" max="2323" width="13.59765625" bestFit="1" customWidth="1"/>
    <col min="2324" max="2324" width="5.8984375" customWidth="1"/>
    <col min="2325" max="2325" width="13.59765625" bestFit="1" customWidth="1"/>
    <col min="2326" max="2326" width="5.8984375" customWidth="1"/>
    <col min="2327" max="2327" width="13.8984375" customWidth="1"/>
    <col min="2328" max="2328" width="5.8984375" customWidth="1"/>
    <col min="2329" max="2329" width="13.8984375" customWidth="1"/>
    <col min="2330" max="2330" width="5.8984375" customWidth="1"/>
    <col min="2331" max="2331" width="13.8984375" customWidth="1"/>
    <col min="2332" max="2332" width="5.8984375" customWidth="1"/>
    <col min="2333" max="2333" width="13.8984375" customWidth="1"/>
    <col min="2334" max="2334" width="5.8984375" customWidth="1"/>
    <col min="2335" max="2335" width="13.8984375" customWidth="1"/>
    <col min="2336" max="2336" width="5.8984375" customWidth="1"/>
    <col min="2337" max="2337" width="13.8984375" customWidth="1"/>
    <col min="2338" max="2338" width="5.8984375" customWidth="1"/>
    <col min="2339" max="2339" width="13.8984375" customWidth="1"/>
    <col min="2340" max="2340" width="5.8984375" customWidth="1"/>
    <col min="2341" max="2341" width="13.8984375" customWidth="1"/>
    <col min="2342" max="2342" width="5.8984375" customWidth="1"/>
    <col min="2343" max="2343" width="13.8984375" customWidth="1"/>
    <col min="2344" max="2344" width="5.8984375" customWidth="1"/>
    <col min="2345" max="2345" width="13.8984375" customWidth="1"/>
    <col min="2346" max="2346" width="5.8984375" customWidth="1"/>
    <col min="2347" max="2347" width="13.8984375" customWidth="1"/>
    <col min="2348" max="2348" width="5.8984375" customWidth="1"/>
    <col min="2349" max="2349" width="13.8984375" customWidth="1"/>
    <col min="2350" max="2350" width="5.8984375" customWidth="1"/>
    <col min="2351" max="2351" width="13.8984375" customWidth="1"/>
    <col min="2352" max="2352" width="5.8984375" customWidth="1"/>
    <col min="2565" max="2565" width="9.69921875" bestFit="1" customWidth="1"/>
    <col min="2566" max="2566" width="8.09765625" bestFit="1" customWidth="1"/>
    <col min="2567" max="2567" width="16.69921875" bestFit="1" customWidth="1"/>
    <col min="2568" max="2568" width="3.09765625" customWidth="1"/>
    <col min="2569" max="2569" width="13.8984375" customWidth="1"/>
    <col min="2570" max="2570" width="5.8984375" customWidth="1"/>
    <col min="2571" max="2571" width="13.59765625" bestFit="1" customWidth="1"/>
    <col min="2572" max="2572" width="5.8984375" customWidth="1"/>
    <col min="2573" max="2573" width="13.8984375" customWidth="1"/>
    <col min="2574" max="2574" width="5.8984375" customWidth="1"/>
    <col min="2575" max="2575" width="13.59765625" bestFit="1" customWidth="1"/>
    <col min="2576" max="2576" width="5.8984375" customWidth="1"/>
    <col min="2577" max="2577" width="13.59765625" bestFit="1" customWidth="1"/>
    <col min="2578" max="2578" width="5.8984375" customWidth="1"/>
    <col min="2579" max="2579" width="13.59765625" bestFit="1" customWidth="1"/>
    <col min="2580" max="2580" width="5.8984375" customWidth="1"/>
    <col min="2581" max="2581" width="13.59765625" bestFit="1" customWidth="1"/>
    <col min="2582" max="2582" width="5.8984375" customWidth="1"/>
    <col min="2583" max="2583" width="13.8984375" customWidth="1"/>
    <col min="2584" max="2584" width="5.8984375" customWidth="1"/>
    <col min="2585" max="2585" width="13.8984375" customWidth="1"/>
    <col min="2586" max="2586" width="5.8984375" customWidth="1"/>
    <col min="2587" max="2587" width="13.8984375" customWidth="1"/>
    <col min="2588" max="2588" width="5.8984375" customWidth="1"/>
    <col min="2589" max="2589" width="13.8984375" customWidth="1"/>
    <col min="2590" max="2590" width="5.8984375" customWidth="1"/>
    <col min="2591" max="2591" width="13.8984375" customWidth="1"/>
    <col min="2592" max="2592" width="5.8984375" customWidth="1"/>
    <col min="2593" max="2593" width="13.8984375" customWidth="1"/>
    <col min="2594" max="2594" width="5.8984375" customWidth="1"/>
    <col min="2595" max="2595" width="13.8984375" customWidth="1"/>
    <col min="2596" max="2596" width="5.8984375" customWidth="1"/>
    <col min="2597" max="2597" width="13.8984375" customWidth="1"/>
    <col min="2598" max="2598" width="5.8984375" customWidth="1"/>
    <col min="2599" max="2599" width="13.8984375" customWidth="1"/>
    <col min="2600" max="2600" width="5.8984375" customWidth="1"/>
    <col min="2601" max="2601" width="13.8984375" customWidth="1"/>
    <col min="2602" max="2602" width="5.8984375" customWidth="1"/>
    <col min="2603" max="2603" width="13.8984375" customWidth="1"/>
    <col min="2604" max="2604" width="5.8984375" customWidth="1"/>
    <col min="2605" max="2605" width="13.8984375" customWidth="1"/>
    <col min="2606" max="2606" width="5.8984375" customWidth="1"/>
    <col min="2607" max="2607" width="13.8984375" customWidth="1"/>
    <col min="2608" max="2608" width="5.8984375" customWidth="1"/>
    <col min="2821" max="2821" width="9.69921875" bestFit="1" customWidth="1"/>
    <col min="2822" max="2822" width="8.09765625" bestFit="1" customWidth="1"/>
    <col min="2823" max="2823" width="16.69921875" bestFit="1" customWidth="1"/>
    <col min="2824" max="2824" width="3.09765625" customWidth="1"/>
    <col min="2825" max="2825" width="13.8984375" customWidth="1"/>
    <col min="2826" max="2826" width="5.8984375" customWidth="1"/>
    <col min="2827" max="2827" width="13.59765625" bestFit="1" customWidth="1"/>
    <col min="2828" max="2828" width="5.8984375" customWidth="1"/>
    <col min="2829" max="2829" width="13.8984375" customWidth="1"/>
    <col min="2830" max="2830" width="5.8984375" customWidth="1"/>
    <col min="2831" max="2831" width="13.59765625" bestFit="1" customWidth="1"/>
    <col min="2832" max="2832" width="5.8984375" customWidth="1"/>
    <col min="2833" max="2833" width="13.59765625" bestFit="1" customWidth="1"/>
    <col min="2834" max="2834" width="5.8984375" customWidth="1"/>
    <col min="2835" max="2835" width="13.59765625" bestFit="1" customWidth="1"/>
    <col min="2836" max="2836" width="5.8984375" customWidth="1"/>
    <col min="2837" max="2837" width="13.59765625" bestFit="1" customWidth="1"/>
    <col min="2838" max="2838" width="5.8984375" customWidth="1"/>
    <col min="2839" max="2839" width="13.8984375" customWidth="1"/>
    <col min="2840" max="2840" width="5.8984375" customWidth="1"/>
    <col min="2841" max="2841" width="13.8984375" customWidth="1"/>
    <col min="2842" max="2842" width="5.8984375" customWidth="1"/>
    <col min="2843" max="2843" width="13.8984375" customWidth="1"/>
    <col min="2844" max="2844" width="5.8984375" customWidth="1"/>
    <col min="2845" max="2845" width="13.8984375" customWidth="1"/>
    <col min="2846" max="2846" width="5.8984375" customWidth="1"/>
    <col min="2847" max="2847" width="13.8984375" customWidth="1"/>
    <col min="2848" max="2848" width="5.8984375" customWidth="1"/>
    <col min="2849" max="2849" width="13.8984375" customWidth="1"/>
    <col min="2850" max="2850" width="5.8984375" customWidth="1"/>
    <col min="2851" max="2851" width="13.8984375" customWidth="1"/>
    <col min="2852" max="2852" width="5.8984375" customWidth="1"/>
    <col min="2853" max="2853" width="13.8984375" customWidth="1"/>
    <col min="2854" max="2854" width="5.8984375" customWidth="1"/>
    <col min="2855" max="2855" width="13.8984375" customWidth="1"/>
    <col min="2856" max="2856" width="5.8984375" customWidth="1"/>
    <col min="2857" max="2857" width="13.8984375" customWidth="1"/>
    <col min="2858" max="2858" width="5.8984375" customWidth="1"/>
    <col min="2859" max="2859" width="13.8984375" customWidth="1"/>
    <col min="2860" max="2860" width="5.8984375" customWidth="1"/>
    <col min="2861" max="2861" width="13.8984375" customWidth="1"/>
    <col min="2862" max="2862" width="5.8984375" customWidth="1"/>
    <col min="2863" max="2863" width="13.8984375" customWidth="1"/>
    <col min="2864" max="2864" width="5.8984375" customWidth="1"/>
    <col min="3077" max="3077" width="9.69921875" bestFit="1" customWidth="1"/>
    <col min="3078" max="3078" width="8.09765625" bestFit="1" customWidth="1"/>
    <col min="3079" max="3079" width="16.69921875" bestFit="1" customWidth="1"/>
    <col min="3080" max="3080" width="3.09765625" customWidth="1"/>
    <col min="3081" max="3081" width="13.8984375" customWidth="1"/>
    <col min="3082" max="3082" width="5.8984375" customWidth="1"/>
    <col min="3083" max="3083" width="13.59765625" bestFit="1" customWidth="1"/>
    <col min="3084" max="3084" width="5.8984375" customWidth="1"/>
    <col min="3085" max="3085" width="13.8984375" customWidth="1"/>
    <col min="3086" max="3086" width="5.8984375" customWidth="1"/>
    <col min="3087" max="3087" width="13.59765625" bestFit="1" customWidth="1"/>
    <col min="3088" max="3088" width="5.8984375" customWidth="1"/>
    <col min="3089" max="3089" width="13.59765625" bestFit="1" customWidth="1"/>
    <col min="3090" max="3090" width="5.8984375" customWidth="1"/>
    <col min="3091" max="3091" width="13.59765625" bestFit="1" customWidth="1"/>
    <col min="3092" max="3092" width="5.8984375" customWidth="1"/>
    <col min="3093" max="3093" width="13.59765625" bestFit="1" customWidth="1"/>
    <col min="3094" max="3094" width="5.8984375" customWidth="1"/>
    <col min="3095" max="3095" width="13.8984375" customWidth="1"/>
    <col min="3096" max="3096" width="5.8984375" customWidth="1"/>
    <col min="3097" max="3097" width="13.8984375" customWidth="1"/>
    <col min="3098" max="3098" width="5.8984375" customWidth="1"/>
    <col min="3099" max="3099" width="13.8984375" customWidth="1"/>
    <col min="3100" max="3100" width="5.8984375" customWidth="1"/>
    <col min="3101" max="3101" width="13.8984375" customWidth="1"/>
    <col min="3102" max="3102" width="5.8984375" customWidth="1"/>
    <col min="3103" max="3103" width="13.8984375" customWidth="1"/>
    <col min="3104" max="3104" width="5.8984375" customWidth="1"/>
    <col min="3105" max="3105" width="13.8984375" customWidth="1"/>
    <col min="3106" max="3106" width="5.8984375" customWidth="1"/>
    <col min="3107" max="3107" width="13.8984375" customWidth="1"/>
    <col min="3108" max="3108" width="5.8984375" customWidth="1"/>
    <col min="3109" max="3109" width="13.8984375" customWidth="1"/>
    <col min="3110" max="3110" width="5.8984375" customWidth="1"/>
    <col min="3111" max="3111" width="13.8984375" customWidth="1"/>
    <col min="3112" max="3112" width="5.8984375" customWidth="1"/>
    <col min="3113" max="3113" width="13.8984375" customWidth="1"/>
    <col min="3114" max="3114" width="5.8984375" customWidth="1"/>
    <col min="3115" max="3115" width="13.8984375" customWidth="1"/>
    <col min="3116" max="3116" width="5.8984375" customWidth="1"/>
    <col min="3117" max="3117" width="13.8984375" customWidth="1"/>
    <col min="3118" max="3118" width="5.8984375" customWidth="1"/>
    <col min="3119" max="3119" width="13.8984375" customWidth="1"/>
    <col min="3120" max="3120" width="5.8984375" customWidth="1"/>
    <col min="3333" max="3333" width="9.69921875" bestFit="1" customWidth="1"/>
    <col min="3334" max="3334" width="8.09765625" bestFit="1" customWidth="1"/>
    <col min="3335" max="3335" width="16.69921875" bestFit="1" customWidth="1"/>
    <col min="3336" max="3336" width="3.09765625" customWidth="1"/>
    <col min="3337" max="3337" width="13.8984375" customWidth="1"/>
    <col min="3338" max="3338" width="5.8984375" customWidth="1"/>
    <col min="3339" max="3339" width="13.59765625" bestFit="1" customWidth="1"/>
    <col min="3340" max="3340" width="5.8984375" customWidth="1"/>
    <col min="3341" max="3341" width="13.8984375" customWidth="1"/>
    <col min="3342" max="3342" width="5.8984375" customWidth="1"/>
    <col min="3343" max="3343" width="13.59765625" bestFit="1" customWidth="1"/>
    <col min="3344" max="3344" width="5.8984375" customWidth="1"/>
    <col min="3345" max="3345" width="13.59765625" bestFit="1" customWidth="1"/>
    <col min="3346" max="3346" width="5.8984375" customWidth="1"/>
    <col min="3347" max="3347" width="13.59765625" bestFit="1" customWidth="1"/>
    <col min="3348" max="3348" width="5.8984375" customWidth="1"/>
    <col min="3349" max="3349" width="13.59765625" bestFit="1" customWidth="1"/>
    <col min="3350" max="3350" width="5.8984375" customWidth="1"/>
    <col min="3351" max="3351" width="13.8984375" customWidth="1"/>
    <col min="3352" max="3352" width="5.8984375" customWidth="1"/>
    <col min="3353" max="3353" width="13.8984375" customWidth="1"/>
    <col min="3354" max="3354" width="5.8984375" customWidth="1"/>
    <col min="3355" max="3355" width="13.8984375" customWidth="1"/>
    <col min="3356" max="3356" width="5.8984375" customWidth="1"/>
    <col min="3357" max="3357" width="13.8984375" customWidth="1"/>
    <col min="3358" max="3358" width="5.8984375" customWidth="1"/>
    <col min="3359" max="3359" width="13.8984375" customWidth="1"/>
    <col min="3360" max="3360" width="5.8984375" customWidth="1"/>
    <col min="3361" max="3361" width="13.8984375" customWidth="1"/>
    <col min="3362" max="3362" width="5.8984375" customWidth="1"/>
    <col min="3363" max="3363" width="13.8984375" customWidth="1"/>
    <col min="3364" max="3364" width="5.8984375" customWidth="1"/>
    <col min="3365" max="3365" width="13.8984375" customWidth="1"/>
    <col min="3366" max="3366" width="5.8984375" customWidth="1"/>
    <col min="3367" max="3367" width="13.8984375" customWidth="1"/>
    <col min="3368" max="3368" width="5.8984375" customWidth="1"/>
    <col min="3369" max="3369" width="13.8984375" customWidth="1"/>
    <col min="3370" max="3370" width="5.8984375" customWidth="1"/>
    <col min="3371" max="3371" width="13.8984375" customWidth="1"/>
    <col min="3372" max="3372" width="5.8984375" customWidth="1"/>
    <col min="3373" max="3373" width="13.8984375" customWidth="1"/>
    <col min="3374" max="3374" width="5.8984375" customWidth="1"/>
    <col min="3375" max="3375" width="13.8984375" customWidth="1"/>
    <col min="3376" max="3376" width="5.8984375" customWidth="1"/>
    <col min="3589" max="3589" width="9.69921875" bestFit="1" customWidth="1"/>
    <col min="3590" max="3590" width="8.09765625" bestFit="1" customWidth="1"/>
    <col min="3591" max="3591" width="16.69921875" bestFit="1" customWidth="1"/>
    <col min="3592" max="3592" width="3.09765625" customWidth="1"/>
    <col min="3593" max="3593" width="13.8984375" customWidth="1"/>
    <col min="3594" max="3594" width="5.8984375" customWidth="1"/>
    <col min="3595" max="3595" width="13.59765625" bestFit="1" customWidth="1"/>
    <col min="3596" max="3596" width="5.8984375" customWidth="1"/>
    <col min="3597" max="3597" width="13.8984375" customWidth="1"/>
    <col min="3598" max="3598" width="5.8984375" customWidth="1"/>
    <col min="3599" max="3599" width="13.59765625" bestFit="1" customWidth="1"/>
    <col min="3600" max="3600" width="5.8984375" customWidth="1"/>
    <col min="3601" max="3601" width="13.59765625" bestFit="1" customWidth="1"/>
    <col min="3602" max="3602" width="5.8984375" customWidth="1"/>
    <col min="3603" max="3603" width="13.59765625" bestFit="1" customWidth="1"/>
    <col min="3604" max="3604" width="5.8984375" customWidth="1"/>
    <col min="3605" max="3605" width="13.59765625" bestFit="1" customWidth="1"/>
    <col min="3606" max="3606" width="5.8984375" customWidth="1"/>
    <col min="3607" max="3607" width="13.8984375" customWidth="1"/>
    <col min="3608" max="3608" width="5.8984375" customWidth="1"/>
    <col min="3609" max="3609" width="13.8984375" customWidth="1"/>
    <col min="3610" max="3610" width="5.8984375" customWidth="1"/>
    <col min="3611" max="3611" width="13.8984375" customWidth="1"/>
    <col min="3612" max="3612" width="5.8984375" customWidth="1"/>
    <col min="3613" max="3613" width="13.8984375" customWidth="1"/>
    <col min="3614" max="3614" width="5.8984375" customWidth="1"/>
    <col min="3615" max="3615" width="13.8984375" customWidth="1"/>
    <col min="3616" max="3616" width="5.8984375" customWidth="1"/>
    <col min="3617" max="3617" width="13.8984375" customWidth="1"/>
    <col min="3618" max="3618" width="5.8984375" customWidth="1"/>
    <col min="3619" max="3619" width="13.8984375" customWidth="1"/>
    <col min="3620" max="3620" width="5.8984375" customWidth="1"/>
    <col min="3621" max="3621" width="13.8984375" customWidth="1"/>
    <col min="3622" max="3622" width="5.8984375" customWidth="1"/>
    <col min="3623" max="3623" width="13.8984375" customWidth="1"/>
    <col min="3624" max="3624" width="5.8984375" customWidth="1"/>
    <col min="3625" max="3625" width="13.8984375" customWidth="1"/>
    <col min="3626" max="3626" width="5.8984375" customWidth="1"/>
    <col min="3627" max="3627" width="13.8984375" customWidth="1"/>
    <col min="3628" max="3628" width="5.8984375" customWidth="1"/>
    <col min="3629" max="3629" width="13.8984375" customWidth="1"/>
    <col min="3630" max="3630" width="5.8984375" customWidth="1"/>
    <col min="3631" max="3631" width="13.8984375" customWidth="1"/>
    <col min="3632" max="3632" width="5.8984375" customWidth="1"/>
    <col min="3845" max="3845" width="9.69921875" bestFit="1" customWidth="1"/>
    <col min="3846" max="3846" width="8.09765625" bestFit="1" customWidth="1"/>
    <col min="3847" max="3847" width="16.69921875" bestFit="1" customWidth="1"/>
    <col min="3848" max="3848" width="3.09765625" customWidth="1"/>
    <col min="3849" max="3849" width="13.8984375" customWidth="1"/>
    <col min="3850" max="3850" width="5.8984375" customWidth="1"/>
    <col min="3851" max="3851" width="13.59765625" bestFit="1" customWidth="1"/>
    <col min="3852" max="3852" width="5.8984375" customWidth="1"/>
    <col min="3853" max="3853" width="13.8984375" customWidth="1"/>
    <col min="3854" max="3854" width="5.8984375" customWidth="1"/>
    <col min="3855" max="3855" width="13.59765625" bestFit="1" customWidth="1"/>
    <col min="3856" max="3856" width="5.8984375" customWidth="1"/>
    <col min="3857" max="3857" width="13.59765625" bestFit="1" customWidth="1"/>
    <col min="3858" max="3858" width="5.8984375" customWidth="1"/>
    <col min="3859" max="3859" width="13.59765625" bestFit="1" customWidth="1"/>
    <col min="3860" max="3860" width="5.8984375" customWidth="1"/>
    <col min="3861" max="3861" width="13.59765625" bestFit="1" customWidth="1"/>
    <col min="3862" max="3862" width="5.8984375" customWidth="1"/>
    <col min="3863" max="3863" width="13.8984375" customWidth="1"/>
    <col min="3864" max="3864" width="5.8984375" customWidth="1"/>
    <col min="3865" max="3865" width="13.8984375" customWidth="1"/>
    <col min="3866" max="3866" width="5.8984375" customWidth="1"/>
    <col min="3867" max="3867" width="13.8984375" customWidth="1"/>
    <col min="3868" max="3868" width="5.8984375" customWidth="1"/>
    <col min="3869" max="3869" width="13.8984375" customWidth="1"/>
    <col min="3870" max="3870" width="5.8984375" customWidth="1"/>
    <col min="3871" max="3871" width="13.8984375" customWidth="1"/>
    <col min="3872" max="3872" width="5.8984375" customWidth="1"/>
    <col min="3873" max="3873" width="13.8984375" customWidth="1"/>
    <col min="3874" max="3874" width="5.8984375" customWidth="1"/>
    <col min="3875" max="3875" width="13.8984375" customWidth="1"/>
    <col min="3876" max="3876" width="5.8984375" customWidth="1"/>
    <col min="3877" max="3877" width="13.8984375" customWidth="1"/>
    <col min="3878" max="3878" width="5.8984375" customWidth="1"/>
    <col min="3879" max="3879" width="13.8984375" customWidth="1"/>
    <col min="3880" max="3880" width="5.8984375" customWidth="1"/>
    <col min="3881" max="3881" width="13.8984375" customWidth="1"/>
    <col min="3882" max="3882" width="5.8984375" customWidth="1"/>
    <col min="3883" max="3883" width="13.8984375" customWidth="1"/>
    <col min="3884" max="3884" width="5.8984375" customWidth="1"/>
    <col min="3885" max="3885" width="13.8984375" customWidth="1"/>
    <col min="3886" max="3886" width="5.8984375" customWidth="1"/>
    <col min="3887" max="3887" width="13.8984375" customWidth="1"/>
    <col min="3888" max="3888" width="5.8984375" customWidth="1"/>
    <col min="4101" max="4101" width="9.69921875" bestFit="1" customWidth="1"/>
    <col min="4102" max="4102" width="8.09765625" bestFit="1" customWidth="1"/>
    <col min="4103" max="4103" width="16.69921875" bestFit="1" customWidth="1"/>
    <col min="4104" max="4104" width="3.09765625" customWidth="1"/>
    <col min="4105" max="4105" width="13.8984375" customWidth="1"/>
    <col min="4106" max="4106" width="5.8984375" customWidth="1"/>
    <col min="4107" max="4107" width="13.59765625" bestFit="1" customWidth="1"/>
    <col min="4108" max="4108" width="5.8984375" customWidth="1"/>
    <col min="4109" max="4109" width="13.8984375" customWidth="1"/>
    <col min="4110" max="4110" width="5.8984375" customWidth="1"/>
    <col min="4111" max="4111" width="13.59765625" bestFit="1" customWidth="1"/>
    <col min="4112" max="4112" width="5.8984375" customWidth="1"/>
    <col min="4113" max="4113" width="13.59765625" bestFit="1" customWidth="1"/>
    <col min="4114" max="4114" width="5.8984375" customWidth="1"/>
    <col min="4115" max="4115" width="13.59765625" bestFit="1" customWidth="1"/>
    <col min="4116" max="4116" width="5.8984375" customWidth="1"/>
    <col min="4117" max="4117" width="13.59765625" bestFit="1" customWidth="1"/>
    <col min="4118" max="4118" width="5.8984375" customWidth="1"/>
    <col min="4119" max="4119" width="13.8984375" customWidth="1"/>
    <col min="4120" max="4120" width="5.8984375" customWidth="1"/>
    <col min="4121" max="4121" width="13.8984375" customWidth="1"/>
    <col min="4122" max="4122" width="5.8984375" customWidth="1"/>
    <col min="4123" max="4123" width="13.8984375" customWidth="1"/>
    <col min="4124" max="4124" width="5.8984375" customWidth="1"/>
    <col min="4125" max="4125" width="13.8984375" customWidth="1"/>
    <col min="4126" max="4126" width="5.8984375" customWidth="1"/>
    <col min="4127" max="4127" width="13.8984375" customWidth="1"/>
    <col min="4128" max="4128" width="5.8984375" customWidth="1"/>
    <col min="4129" max="4129" width="13.8984375" customWidth="1"/>
    <col min="4130" max="4130" width="5.8984375" customWidth="1"/>
    <col min="4131" max="4131" width="13.8984375" customWidth="1"/>
    <col min="4132" max="4132" width="5.8984375" customWidth="1"/>
    <col min="4133" max="4133" width="13.8984375" customWidth="1"/>
    <col min="4134" max="4134" width="5.8984375" customWidth="1"/>
    <col min="4135" max="4135" width="13.8984375" customWidth="1"/>
    <col min="4136" max="4136" width="5.8984375" customWidth="1"/>
    <col min="4137" max="4137" width="13.8984375" customWidth="1"/>
    <col min="4138" max="4138" width="5.8984375" customWidth="1"/>
    <col min="4139" max="4139" width="13.8984375" customWidth="1"/>
    <col min="4140" max="4140" width="5.8984375" customWidth="1"/>
    <col min="4141" max="4141" width="13.8984375" customWidth="1"/>
    <col min="4142" max="4142" width="5.8984375" customWidth="1"/>
    <col min="4143" max="4143" width="13.8984375" customWidth="1"/>
    <col min="4144" max="4144" width="5.8984375" customWidth="1"/>
    <col min="4357" max="4357" width="9.69921875" bestFit="1" customWidth="1"/>
    <col min="4358" max="4358" width="8.09765625" bestFit="1" customWidth="1"/>
    <col min="4359" max="4359" width="16.69921875" bestFit="1" customWidth="1"/>
    <col min="4360" max="4360" width="3.09765625" customWidth="1"/>
    <col min="4361" max="4361" width="13.8984375" customWidth="1"/>
    <col min="4362" max="4362" width="5.8984375" customWidth="1"/>
    <col min="4363" max="4363" width="13.59765625" bestFit="1" customWidth="1"/>
    <col min="4364" max="4364" width="5.8984375" customWidth="1"/>
    <col min="4365" max="4365" width="13.8984375" customWidth="1"/>
    <col min="4366" max="4366" width="5.8984375" customWidth="1"/>
    <col min="4367" max="4367" width="13.59765625" bestFit="1" customWidth="1"/>
    <col min="4368" max="4368" width="5.8984375" customWidth="1"/>
    <col min="4369" max="4369" width="13.59765625" bestFit="1" customWidth="1"/>
    <col min="4370" max="4370" width="5.8984375" customWidth="1"/>
    <col min="4371" max="4371" width="13.59765625" bestFit="1" customWidth="1"/>
    <col min="4372" max="4372" width="5.8984375" customWidth="1"/>
    <col min="4373" max="4373" width="13.59765625" bestFit="1" customWidth="1"/>
    <col min="4374" max="4374" width="5.8984375" customWidth="1"/>
    <col min="4375" max="4375" width="13.8984375" customWidth="1"/>
    <col min="4376" max="4376" width="5.8984375" customWidth="1"/>
    <col min="4377" max="4377" width="13.8984375" customWidth="1"/>
    <col min="4378" max="4378" width="5.8984375" customWidth="1"/>
    <col min="4379" max="4379" width="13.8984375" customWidth="1"/>
    <col min="4380" max="4380" width="5.8984375" customWidth="1"/>
    <col min="4381" max="4381" width="13.8984375" customWidth="1"/>
    <col min="4382" max="4382" width="5.8984375" customWidth="1"/>
    <col min="4383" max="4383" width="13.8984375" customWidth="1"/>
    <col min="4384" max="4384" width="5.8984375" customWidth="1"/>
    <col min="4385" max="4385" width="13.8984375" customWidth="1"/>
    <col min="4386" max="4386" width="5.8984375" customWidth="1"/>
    <col min="4387" max="4387" width="13.8984375" customWidth="1"/>
    <col min="4388" max="4388" width="5.8984375" customWidth="1"/>
    <col min="4389" max="4389" width="13.8984375" customWidth="1"/>
    <col min="4390" max="4390" width="5.8984375" customWidth="1"/>
    <col min="4391" max="4391" width="13.8984375" customWidth="1"/>
    <col min="4392" max="4392" width="5.8984375" customWidth="1"/>
    <col min="4393" max="4393" width="13.8984375" customWidth="1"/>
    <col min="4394" max="4394" width="5.8984375" customWidth="1"/>
    <col min="4395" max="4395" width="13.8984375" customWidth="1"/>
    <col min="4396" max="4396" width="5.8984375" customWidth="1"/>
    <col min="4397" max="4397" width="13.8984375" customWidth="1"/>
    <col min="4398" max="4398" width="5.8984375" customWidth="1"/>
    <col min="4399" max="4399" width="13.8984375" customWidth="1"/>
    <col min="4400" max="4400" width="5.8984375" customWidth="1"/>
    <col min="4613" max="4613" width="9.69921875" bestFit="1" customWidth="1"/>
    <col min="4614" max="4614" width="8.09765625" bestFit="1" customWidth="1"/>
    <col min="4615" max="4615" width="16.69921875" bestFit="1" customWidth="1"/>
    <col min="4616" max="4616" width="3.09765625" customWidth="1"/>
    <col min="4617" max="4617" width="13.8984375" customWidth="1"/>
    <col min="4618" max="4618" width="5.8984375" customWidth="1"/>
    <col min="4619" max="4619" width="13.59765625" bestFit="1" customWidth="1"/>
    <col min="4620" max="4620" width="5.8984375" customWidth="1"/>
    <col min="4621" max="4621" width="13.8984375" customWidth="1"/>
    <col min="4622" max="4622" width="5.8984375" customWidth="1"/>
    <col min="4623" max="4623" width="13.59765625" bestFit="1" customWidth="1"/>
    <col min="4624" max="4624" width="5.8984375" customWidth="1"/>
    <col min="4625" max="4625" width="13.59765625" bestFit="1" customWidth="1"/>
    <col min="4626" max="4626" width="5.8984375" customWidth="1"/>
    <col min="4627" max="4627" width="13.59765625" bestFit="1" customWidth="1"/>
    <col min="4628" max="4628" width="5.8984375" customWidth="1"/>
    <col min="4629" max="4629" width="13.59765625" bestFit="1" customWidth="1"/>
    <col min="4630" max="4630" width="5.8984375" customWidth="1"/>
    <col min="4631" max="4631" width="13.8984375" customWidth="1"/>
    <col min="4632" max="4632" width="5.8984375" customWidth="1"/>
    <col min="4633" max="4633" width="13.8984375" customWidth="1"/>
    <col min="4634" max="4634" width="5.8984375" customWidth="1"/>
    <col min="4635" max="4635" width="13.8984375" customWidth="1"/>
    <col min="4636" max="4636" width="5.8984375" customWidth="1"/>
    <col min="4637" max="4637" width="13.8984375" customWidth="1"/>
    <col min="4638" max="4638" width="5.8984375" customWidth="1"/>
    <col min="4639" max="4639" width="13.8984375" customWidth="1"/>
    <col min="4640" max="4640" width="5.8984375" customWidth="1"/>
    <col min="4641" max="4641" width="13.8984375" customWidth="1"/>
    <col min="4642" max="4642" width="5.8984375" customWidth="1"/>
    <col min="4643" max="4643" width="13.8984375" customWidth="1"/>
    <col min="4644" max="4644" width="5.8984375" customWidth="1"/>
    <col min="4645" max="4645" width="13.8984375" customWidth="1"/>
    <col min="4646" max="4646" width="5.8984375" customWidth="1"/>
    <col min="4647" max="4647" width="13.8984375" customWidth="1"/>
    <col min="4648" max="4648" width="5.8984375" customWidth="1"/>
    <col min="4649" max="4649" width="13.8984375" customWidth="1"/>
    <col min="4650" max="4650" width="5.8984375" customWidth="1"/>
    <col min="4651" max="4651" width="13.8984375" customWidth="1"/>
    <col min="4652" max="4652" width="5.8984375" customWidth="1"/>
    <col min="4653" max="4653" width="13.8984375" customWidth="1"/>
    <col min="4654" max="4654" width="5.8984375" customWidth="1"/>
    <col min="4655" max="4655" width="13.8984375" customWidth="1"/>
    <col min="4656" max="4656" width="5.8984375" customWidth="1"/>
    <col min="4869" max="4869" width="9.69921875" bestFit="1" customWidth="1"/>
    <col min="4870" max="4870" width="8.09765625" bestFit="1" customWidth="1"/>
    <col min="4871" max="4871" width="16.69921875" bestFit="1" customWidth="1"/>
    <col min="4872" max="4872" width="3.09765625" customWidth="1"/>
    <col min="4873" max="4873" width="13.8984375" customWidth="1"/>
    <col min="4874" max="4874" width="5.8984375" customWidth="1"/>
    <col min="4875" max="4875" width="13.59765625" bestFit="1" customWidth="1"/>
    <col min="4876" max="4876" width="5.8984375" customWidth="1"/>
    <col min="4877" max="4877" width="13.8984375" customWidth="1"/>
    <col min="4878" max="4878" width="5.8984375" customWidth="1"/>
    <col min="4879" max="4879" width="13.59765625" bestFit="1" customWidth="1"/>
    <col min="4880" max="4880" width="5.8984375" customWidth="1"/>
    <col min="4881" max="4881" width="13.59765625" bestFit="1" customWidth="1"/>
    <col min="4882" max="4882" width="5.8984375" customWidth="1"/>
    <col min="4883" max="4883" width="13.59765625" bestFit="1" customWidth="1"/>
    <col min="4884" max="4884" width="5.8984375" customWidth="1"/>
    <col min="4885" max="4885" width="13.59765625" bestFit="1" customWidth="1"/>
    <col min="4886" max="4886" width="5.8984375" customWidth="1"/>
    <col min="4887" max="4887" width="13.8984375" customWidth="1"/>
    <col min="4888" max="4888" width="5.8984375" customWidth="1"/>
    <col min="4889" max="4889" width="13.8984375" customWidth="1"/>
    <col min="4890" max="4890" width="5.8984375" customWidth="1"/>
    <col min="4891" max="4891" width="13.8984375" customWidth="1"/>
    <col min="4892" max="4892" width="5.8984375" customWidth="1"/>
    <col min="4893" max="4893" width="13.8984375" customWidth="1"/>
    <col min="4894" max="4894" width="5.8984375" customWidth="1"/>
    <col min="4895" max="4895" width="13.8984375" customWidth="1"/>
    <col min="4896" max="4896" width="5.8984375" customWidth="1"/>
    <col min="4897" max="4897" width="13.8984375" customWidth="1"/>
    <col min="4898" max="4898" width="5.8984375" customWidth="1"/>
    <col min="4899" max="4899" width="13.8984375" customWidth="1"/>
    <col min="4900" max="4900" width="5.8984375" customWidth="1"/>
    <col min="4901" max="4901" width="13.8984375" customWidth="1"/>
    <col min="4902" max="4902" width="5.8984375" customWidth="1"/>
    <col min="4903" max="4903" width="13.8984375" customWidth="1"/>
    <col min="4904" max="4904" width="5.8984375" customWidth="1"/>
    <col min="4905" max="4905" width="13.8984375" customWidth="1"/>
    <col min="4906" max="4906" width="5.8984375" customWidth="1"/>
    <col min="4907" max="4907" width="13.8984375" customWidth="1"/>
    <col min="4908" max="4908" width="5.8984375" customWidth="1"/>
    <col min="4909" max="4909" width="13.8984375" customWidth="1"/>
    <col min="4910" max="4910" width="5.8984375" customWidth="1"/>
    <col min="4911" max="4911" width="13.8984375" customWidth="1"/>
    <col min="4912" max="4912" width="5.8984375" customWidth="1"/>
    <col min="5125" max="5125" width="9.69921875" bestFit="1" customWidth="1"/>
    <col min="5126" max="5126" width="8.09765625" bestFit="1" customWidth="1"/>
    <col min="5127" max="5127" width="16.69921875" bestFit="1" customWidth="1"/>
    <col min="5128" max="5128" width="3.09765625" customWidth="1"/>
    <col min="5129" max="5129" width="13.8984375" customWidth="1"/>
    <col min="5130" max="5130" width="5.8984375" customWidth="1"/>
    <col min="5131" max="5131" width="13.59765625" bestFit="1" customWidth="1"/>
    <col min="5132" max="5132" width="5.8984375" customWidth="1"/>
    <col min="5133" max="5133" width="13.8984375" customWidth="1"/>
    <col min="5134" max="5134" width="5.8984375" customWidth="1"/>
    <col min="5135" max="5135" width="13.59765625" bestFit="1" customWidth="1"/>
    <col min="5136" max="5136" width="5.8984375" customWidth="1"/>
    <col min="5137" max="5137" width="13.59765625" bestFit="1" customWidth="1"/>
    <col min="5138" max="5138" width="5.8984375" customWidth="1"/>
    <col min="5139" max="5139" width="13.59765625" bestFit="1" customWidth="1"/>
    <col min="5140" max="5140" width="5.8984375" customWidth="1"/>
    <col min="5141" max="5141" width="13.59765625" bestFit="1" customWidth="1"/>
    <col min="5142" max="5142" width="5.8984375" customWidth="1"/>
    <col min="5143" max="5143" width="13.8984375" customWidth="1"/>
    <col min="5144" max="5144" width="5.8984375" customWidth="1"/>
    <col min="5145" max="5145" width="13.8984375" customWidth="1"/>
    <col min="5146" max="5146" width="5.8984375" customWidth="1"/>
    <col min="5147" max="5147" width="13.8984375" customWidth="1"/>
    <col min="5148" max="5148" width="5.8984375" customWidth="1"/>
    <col min="5149" max="5149" width="13.8984375" customWidth="1"/>
    <col min="5150" max="5150" width="5.8984375" customWidth="1"/>
    <col min="5151" max="5151" width="13.8984375" customWidth="1"/>
    <col min="5152" max="5152" width="5.8984375" customWidth="1"/>
    <col min="5153" max="5153" width="13.8984375" customWidth="1"/>
    <col min="5154" max="5154" width="5.8984375" customWidth="1"/>
    <col min="5155" max="5155" width="13.8984375" customWidth="1"/>
    <col min="5156" max="5156" width="5.8984375" customWidth="1"/>
    <col min="5157" max="5157" width="13.8984375" customWidth="1"/>
    <col min="5158" max="5158" width="5.8984375" customWidth="1"/>
    <col min="5159" max="5159" width="13.8984375" customWidth="1"/>
    <col min="5160" max="5160" width="5.8984375" customWidth="1"/>
    <col min="5161" max="5161" width="13.8984375" customWidth="1"/>
    <col min="5162" max="5162" width="5.8984375" customWidth="1"/>
    <col min="5163" max="5163" width="13.8984375" customWidth="1"/>
    <col min="5164" max="5164" width="5.8984375" customWidth="1"/>
    <col min="5165" max="5165" width="13.8984375" customWidth="1"/>
    <col min="5166" max="5166" width="5.8984375" customWidth="1"/>
    <col min="5167" max="5167" width="13.8984375" customWidth="1"/>
    <col min="5168" max="5168" width="5.8984375" customWidth="1"/>
    <col min="5381" max="5381" width="9.69921875" bestFit="1" customWidth="1"/>
    <col min="5382" max="5382" width="8.09765625" bestFit="1" customWidth="1"/>
    <col min="5383" max="5383" width="16.69921875" bestFit="1" customWidth="1"/>
    <col min="5384" max="5384" width="3.09765625" customWidth="1"/>
    <col min="5385" max="5385" width="13.8984375" customWidth="1"/>
    <col min="5386" max="5386" width="5.8984375" customWidth="1"/>
    <col min="5387" max="5387" width="13.59765625" bestFit="1" customWidth="1"/>
    <col min="5388" max="5388" width="5.8984375" customWidth="1"/>
    <col min="5389" max="5389" width="13.8984375" customWidth="1"/>
    <col min="5390" max="5390" width="5.8984375" customWidth="1"/>
    <col min="5391" max="5391" width="13.59765625" bestFit="1" customWidth="1"/>
    <col min="5392" max="5392" width="5.8984375" customWidth="1"/>
    <col min="5393" max="5393" width="13.59765625" bestFit="1" customWidth="1"/>
    <col min="5394" max="5394" width="5.8984375" customWidth="1"/>
    <col min="5395" max="5395" width="13.59765625" bestFit="1" customWidth="1"/>
    <col min="5396" max="5396" width="5.8984375" customWidth="1"/>
    <col min="5397" max="5397" width="13.59765625" bestFit="1" customWidth="1"/>
    <col min="5398" max="5398" width="5.8984375" customWidth="1"/>
    <col min="5399" max="5399" width="13.8984375" customWidth="1"/>
    <col min="5400" max="5400" width="5.8984375" customWidth="1"/>
    <col min="5401" max="5401" width="13.8984375" customWidth="1"/>
    <col min="5402" max="5402" width="5.8984375" customWidth="1"/>
    <col min="5403" max="5403" width="13.8984375" customWidth="1"/>
    <col min="5404" max="5404" width="5.8984375" customWidth="1"/>
    <col min="5405" max="5405" width="13.8984375" customWidth="1"/>
    <col min="5406" max="5406" width="5.8984375" customWidth="1"/>
    <col min="5407" max="5407" width="13.8984375" customWidth="1"/>
    <col min="5408" max="5408" width="5.8984375" customWidth="1"/>
    <col min="5409" max="5409" width="13.8984375" customWidth="1"/>
    <col min="5410" max="5410" width="5.8984375" customWidth="1"/>
    <col min="5411" max="5411" width="13.8984375" customWidth="1"/>
    <col min="5412" max="5412" width="5.8984375" customWidth="1"/>
    <col min="5413" max="5413" width="13.8984375" customWidth="1"/>
    <col min="5414" max="5414" width="5.8984375" customWidth="1"/>
    <col min="5415" max="5415" width="13.8984375" customWidth="1"/>
    <col min="5416" max="5416" width="5.8984375" customWidth="1"/>
    <col min="5417" max="5417" width="13.8984375" customWidth="1"/>
    <col min="5418" max="5418" width="5.8984375" customWidth="1"/>
    <col min="5419" max="5419" width="13.8984375" customWidth="1"/>
    <col min="5420" max="5420" width="5.8984375" customWidth="1"/>
    <col min="5421" max="5421" width="13.8984375" customWidth="1"/>
    <col min="5422" max="5422" width="5.8984375" customWidth="1"/>
    <col min="5423" max="5423" width="13.8984375" customWidth="1"/>
    <col min="5424" max="5424" width="5.8984375" customWidth="1"/>
    <col min="5637" max="5637" width="9.69921875" bestFit="1" customWidth="1"/>
    <col min="5638" max="5638" width="8.09765625" bestFit="1" customWidth="1"/>
    <col min="5639" max="5639" width="16.69921875" bestFit="1" customWidth="1"/>
    <col min="5640" max="5640" width="3.09765625" customWidth="1"/>
    <col min="5641" max="5641" width="13.8984375" customWidth="1"/>
    <col min="5642" max="5642" width="5.8984375" customWidth="1"/>
    <col min="5643" max="5643" width="13.59765625" bestFit="1" customWidth="1"/>
    <col min="5644" max="5644" width="5.8984375" customWidth="1"/>
    <col min="5645" max="5645" width="13.8984375" customWidth="1"/>
    <col min="5646" max="5646" width="5.8984375" customWidth="1"/>
    <col min="5647" max="5647" width="13.59765625" bestFit="1" customWidth="1"/>
    <col min="5648" max="5648" width="5.8984375" customWidth="1"/>
    <col min="5649" max="5649" width="13.59765625" bestFit="1" customWidth="1"/>
    <col min="5650" max="5650" width="5.8984375" customWidth="1"/>
    <col min="5651" max="5651" width="13.59765625" bestFit="1" customWidth="1"/>
    <col min="5652" max="5652" width="5.8984375" customWidth="1"/>
    <col min="5653" max="5653" width="13.59765625" bestFit="1" customWidth="1"/>
    <col min="5654" max="5654" width="5.8984375" customWidth="1"/>
    <col min="5655" max="5655" width="13.8984375" customWidth="1"/>
    <col min="5656" max="5656" width="5.8984375" customWidth="1"/>
    <col min="5657" max="5657" width="13.8984375" customWidth="1"/>
    <col min="5658" max="5658" width="5.8984375" customWidth="1"/>
    <col min="5659" max="5659" width="13.8984375" customWidth="1"/>
    <col min="5660" max="5660" width="5.8984375" customWidth="1"/>
    <col min="5661" max="5661" width="13.8984375" customWidth="1"/>
    <col min="5662" max="5662" width="5.8984375" customWidth="1"/>
    <col min="5663" max="5663" width="13.8984375" customWidth="1"/>
    <col min="5664" max="5664" width="5.8984375" customWidth="1"/>
    <col min="5665" max="5665" width="13.8984375" customWidth="1"/>
    <col min="5666" max="5666" width="5.8984375" customWidth="1"/>
    <col min="5667" max="5667" width="13.8984375" customWidth="1"/>
    <col min="5668" max="5668" width="5.8984375" customWidth="1"/>
    <col min="5669" max="5669" width="13.8984375" customWidth="1"/>
    <col min="5670" max="5670" width="5.8984375" customWidth="1"/>
    <col min="5671" max="5671" width="13.8984375" customWidth="1"/>
    <col min="5672" max="5672" width="5.8984375" customWidth="1"/>
    <col min="5673" max="5673" width="13.8984375" customWidth="1"/>
    <col min="5674" max="5674" width="5.8984375" customWidth="1"/>
    <col min="5675" max="5675" width="13.8984375" customWidth="1"/>
    <col min="5676" max="5676" width="5.8984375" customWidth="1"/>
    <col min="5677" max="5677" width="13.8984375" customWidth="1"/>
    <col min="5678" max="5678" width="5.8984375" customWidth="1"/>
    <col min="5679" max="5679" width="13.8984375" customWidth="1"/>
    <col min="5680" max="5680" width="5.8984375" customWidth="1"/>
    <col min="5893" max="5893" width="9.69921875" bestFit="1" customWidth="1"/>
    <col min="5894" max="5894" width="8.09765625" bestFit="1" customWidth="1"/>
    <col min="5895" max="5895" width="16.69921875" bestFit="1" customWidth="1"/>
    <col min="5896" max="5896" width="3.09765625" customWidth="1"/>
    <col min="5897" max="5897" width="13.8984375" customWidth="1"/>
    <col min="5898" max="5898" width="5.8984375" customWidth="1"/>
    <col min="5899" max="5899" width="13.59765625" bestFit="1" customWidth="1"/>
    <col min="5900" max="5900" width="5.8984375" customWidth="1"/>
    <col min="5901" max="5901" width="13.8984375" customWidth="1"/>
    <col min="5902" max="5902" width="5.8984375" customWidth="1"/>
    <col min="5903" max="5903" width="13.59765625" bestFit="1" customWidth="1"/>
    <col min="5904" max="5904" width="5.8984375" customWidth="1"/>
    <col min="5905" max="5905" width="13.59765625" bestFit="1" customWidth="1"/>
    <col min="5906" max="5906" width="5.8984375" customWidth="1"/>
    <col min="5907" max="5907" width="13.59765625" bestFit="1" customWidth="1"/>
    <col min="5908" max="5908" width="5.8984375" customWidth="1"/>
    <col min="5909" max="5909" width="13.59765625" bestFit="1" customWidth="1"/>
    <col min="5910" max="5910" width="5.8984375" customWidth="1"/>
    <col min="5911" max="5911" width="13.8984375" customWidth="1"/>
    <col min="5912" max="5912" width="5.8984375" customWidth="1"/>
    <col min="5913" max="5913" width="13.8984375" customWidth="1"/>
    <col min="5914" max="5914" width="5.8984375" customWidth="1"/>
    <col min="5915" max="5915" width="13.8984375" customWidth="1"/>
    <col min="5916" max="5916" width="5.8984375" customWidth="1"/>
    <col min="5917" max="5917" width="13.8984375" customWidth="1"/>
    <col min="5918" max="5918" width="5.8984375" customWidth="1"/>
    <col min="5919" max="5919" width="13.8984375" customWidth="1"/>
    <col min="5920" max="5920" width="5.8984375" customWidth="1"/>
    <col min="5921" max="5921" width="13.8984375" customWidth="1"/>
    <col min="5922" max="5922" width="5.8984375" customWidth="1"/>
    <col min="5923" max="5923" width="13.8984375" customWidth="1"/>
    <col min="5924" max="5924" width="5.8984375" customWidth="1"/>
    <col min="5925" max="5925" width="13.8984375" customWidth="1"/>
    <col min="5926" max="5926" width="5.8984375" customWidth="1"/>
    <col min="5927" max="5927" width="13.8984375" customWidth="1"/>
    <col min="5928" max="5928" width="5.8984375" customWidth="1"/>
    <col min="5929" max="5929" width="13.8984375" customWidth="1"/>
    <col min="5930" max="5930" width="5.8984375" customWidth="1"/>
    <col min="5931" max="5931" width="13.8984375" customWidth="1"/>
    <col min="5932" max="5932" width="5.8984375" customWidth="1"/>
    <col min="5933" max="5933" width="13.8984375" customWidth="1"/>
    <col min="5934" max="5934" width="5.8984375" customWidth="1"/>
    <col min="5935" max="5935" width="13.8984375" customWidth="1"/>
    <col min="5936" max="5936" width="5.8984375" customWidth="1"/>
    <col min="6149" max="6149" width="9.69921875" bestFit="1" customWidth="1"/>
    <col min="6150" max="6150" width="8.09765625" bestFit="1" customWidth="1"/>
    <col min="6151" max="6151" width="16.69921875" bestFit="1" customWidth="1"/>
    <col min="6152" max="6152" width="3.09765625" customWidth="1"/>
    <col min="6153" max="6153" width="13.8984375" customWidth="1"/>
    <col min="6154" max="6154" width="5.8984375" customWidth="1"/>
    <col min="6155" max="6155" width="13.59765625" bestFit="1" customWidth="1"/>
    <col min="6156" max="6156" width="5.8984375" customWidth="1"/>
    <col min="6157" max="6157" width="13.8984375" customWidth="1"/>
    <col min="6158" max="6158" width="5.8984375" customWidth="1"/>
    <col min="6159" max="6159" width="13.59765625" bestFit="1" customWidth="1"/>
    <col min="6160" max="6160" width="5.8984375" customWidth="1"/>
    <col min="6161" max="6161" width="13.59765625" bestFit="1" customWidth="1"/>
    <col min="6162" max="6162" width="5.8984375" customWidth="1"/>
    <col min="6163" max="6163" width="13.59765625" bestFit="1" customWidth="1"/>
    <col min="6164" max="6164" width="5.8984375" customWidth="1"/>
    <col min="6165" max="6165" width="13.59765625" bestFit="1" customWidth="1"/>
    <col min="6166" max="6166" width="5.8984375" customWidth="1"/>
    <col min="6167" max="6167" width="13.8984375" customWidth="1"/>
    <col min="6168" max="6168" width="5.8984375" customWidth="1"/>
    <col min="6169" max="6169" width="13.8984375" customWidth="1"/>
    <col min="6170" max="6170" width="5.8984375" customWidth="1"/>
    <col min="6171" max="6171" width="13.8984375" customWidth="1"/>
    <col min="6172" max="6172" width="5.8984375" customWidth="1"/>
    <col min="6173" max="6173" width="13.8984375" customWidth="1"/>
    <col min="6174" max="6174" width="5.8984375" customWidth="1"/>
    <col min="6175" max="6175" width="13.8984375" customWidth="1"/>
    <col min="6176" max="6176" width="5.8984375" customWidth="1"/>
    <col min="6177" max="6177" width="13.8984375" customWidth="1"/>
    <col min="6178" max="6178" width="5.8984375" customWidth="1"/>
    <col min="6179" max="6179" width="13.8984375" customWidth="1"/>
    <col min="6180" max="6180" width="5.8984375" customWidth="1"/>
    <col min="6181" max="6181" width="13.8984375" customWidth="1"/>
    <col min="6182" max="6182" width="5.8984375" customWidth="1"/>
    <col min="6183" max="6183" width="13.8984375" customWidth="1"/>
    <col min="6184" max="6184" width="5.8984375" customWidth="1"/>
    <col min="6185" max="6185" width="13.8984375" customWidth="1"/>
    <col min="6186" max="6186" width="5.8984375" customWidth="1"/>
    <col min="6187" max="6187" width="13.8984375" customWidth="1"/>
    <col min="6188" max="6188" width="5.8984375" customWidth="1"/>
    <col min="6189" max="6189" width="13.8984375" customWidth="1"/>
    <col min="6190" max="6190" width="5.8984375" customWidth="1"/>
    <col min="6191" max="6191" width="13.8984375" customWidth="1"/>
    <col min="6192" max="6192" width="5.8984375" customWidth="1"/>
    <col min="6405" max="6405" width="9.69921875" bestFit="1" customWidth="1"/>
    <col min="6406" max="6406" width="8.09765625" bestFit="1" customWidth="1"/>
    <col min="6407" max="6407" width="16.69921875" bestFit="1" customWidth="1"/>
    <col min="6408" max="6408" width="3.09765625" customWidth="1"/>
    <col min="6409" max="6409" width="13.8984375" customWidth="1"/>
    <col min="6410" max="6410" width="5.8984375" customWidth="1"/>
    <col min="6411" max="6411" width="13.59765625" bestFit="1" customWidth="1"/>
    <col min="6412" max="6412" width="5.8984375" customWidth="1"/>
    <col min="6413" max="6413" width="13.8984375" customWidth="1"/>
    <col min="6414" max="6414" width="5.8984375" customWidth="1"/>
    <col min="6415" max="6415" width="13.59765625" bestFit="1" customWidth="1"/>
    <col min="6416" max="6416" width="5.8984375" customWidth="1"/>
    <col min="6417" max="6417" width="13.59765625" bestFit="1" customWidth="1"/>
    <col min="6418" max="6418" width="5.8984375" customWidth="1"/>
    <col min="6419" max="6419" width="13.59765625" bestFit="1" customWidth="1"/>
    <col min="6420" max="6420" width="5.8984375" customWidth="1"/>
    <col min="6421" max="6421" width="13.59765625" bestFit="1" customWidth="1"/>
    <col min="6422" max="6422" width="5.8984375" customWidth="1"/>
    <col min="6423" max="6423" width="13.8984375" customWidth="1"/>
    <col min="6424" max="6424" width="5.8984375" customWidth="1"/>
    <col min="6425" max="6425" width="13.8984375" customWidth="1"/>
    <col min="6426" max="6426" width="5.8984375" customWidth="1"/>
    <col min="6427" max="6427" width="13.8984375" customWidth="1"/>
    <col min="6428" max="6428" width="5.8984375" customWidth="1"/>
    <col min="6429" max="6429" width="13.8984375" customWidth="1"/>
    <col min="6430" max="6430" width="5.8984375" customWidth="1"/>
    <col min="6431" max="6431" width="13.8984375" customWidth="1"/>
    <col min="6432" max="6432" width="5.8984375" customWidth="1"/>
    <col min="6433" max="6433" width="13.8984375" customWidth="1"/>
    <col min="6434" max="6434" width="5.8984375" customWidth="1"/>
    <col min="6435" max="6435" width="13.8984375" customWidth="1"/>
    <col min="6436" max="6436" width="5.8984375" customWidth="1"/>
    <col min="6437" max="6437" width="13.8984375" customWidth="1"/>
    <col min="6438" max="6438" width="5.8984375" customWidth="1"/>
    <col min="6439" max="6439" width="13.8984375" customWidth="1"/>
    <col min="6440" max="6440" width="5.8984375" customWidth="1"/>
    <col min="6441" max="6441" width="13.8984375" customWidth="1"/>
    <col min="6442" max="6442" width="5.8984375" customWidth="1"/>
    <col min="6443" max="6443" width="13.8984375" customWidth="1"/>
    <col min="6444" max="6444" width="5.8984375" customWidth="1"/>
    <col min="6445" max="6445" width="13.8984375" customWidth="1"/>
    <col min="6446" max="6446" width="5.8984375" customWidth="1"/>
    <col min="6447" max="6447" width="13.8984375" customWidth="1"/>
    <col min="6448" max="6448" width="5.8984375" customWidth="1"/>
    <col min="6661" max="6661" width="9.69921875" bestFit="1" customWidth="1"/>
    <col min="6662" max="6662" width="8.09765625" bestFit="1" customWidth="1"/>
    <col min="6663" max="6663" width="16.69921875" bestFit="1" customWidth="1"/>
    <col min="6664" max="6664" width="3.09765625" customWidth="1"/>
    <col min="6665" max="6665" width="13.8984375" customWidth="1"/>
    <col min="6666" max="6666" width="5.8984375" customWidth="1"/>
    <col min="6667" max="6667" width="13.59765625" bestFit="1" customWidth="1"/>
    <col min="6668" max="6668" width="5.8984375" customWidth="1"/>
    <col min="6669" max="6669" width="13.8984375" customWidth="1"/>
    <col min="6670" max="6670" width="5.8984375" customWidth="1"/>
    <col min="6671" max="6671" width="13.59765625" bestFit="1" customWidth="1"/>
    <col min="6672" max="6672" width="5.8984375" customWidth="1"/>
    <col min="6673" max="6673" width="13.59765625" bestFit="1" customWidth="1"/>
    <col min="6674" max="6674" width="5.8984375" customWidth="1"/>
    <col min="6675" max="6675" width="13.59765625" bestFit="1" customWidth="1"/>
    <col min="6676" max="6676" width="5.8984375" customWidth="1"/>
    <col min="6677" max="6677" width="13.59765625" bestFit="1" customWidth="1"/>
    <col min="6678" max="6678" width="5.8984375" customWidth="1"/>
    <col min="6679" max="6679" width="13.8984375" customWidth="1"/>
    <col min="6680" max="6680" width="5.8984375" customWidth="1"/>
    <col min="6681" max="6681" width="13.8984375" customWidth="1"/>
    <col min="6682" max="6682" width="5.8984375" customWidth="1"/>
    <col min="6683" max="6683" width="13.8984375" customWidth="1"/>
    <col min="6684" max="6684" width="5.8984375" customWidth="1"/>
    <col min="6685" max="6685" width="13.8984375" customWidth="1"/>
    <col min="6686" max="6686" width="5.8984375" customWidth="1"/>
    <col min="6687" max="6687" width="13.8984375" customWidth="1"/>
    <col min="6688" max="6688" width="5.8984375" customWidth="1"/>
    <col min="6689" max="6689" width="13.8984375" customWidth="1"/>
    <col min="6690" max="6690" width="5.8984375" customWidth="1"/>
    <col min="6691" max="6691" width="13.8984375" customWidth="1"/>
    <col min="6692" max="6692" width="5.8984375" customWidth="1"/>
    <col min="6693" max="6693" width="13.8984375" customWidth="1"/>
    <col min="6694" max="6694" width="5.8984375" customWidth="1"/>
    <col min="6695" max="6695" width="13.8984375" customWidth="1"/>
    <col min="6696" max="6696" width="5.8984375" customWidth="1"/>
    <col min="6697" max="6697" width="13.8984375" customWidth="1"/>
    <col min="6698" max="6698" width="5.8984375" customWidth="1"/>
    <col min="6699" max="6699" width="13.8984375" customWidth="1"/>
    <col min="6700" max="6700" width="5.8984375" customWidth="1"/>
    <col min="6701" max="6701" width="13.8984375" customWidth="1"/>
    <col min="6702" max="6702" width="5.8984375" customWidth="1"/>
    <col min="6703" max="6703" width="13.8984375" customWidth="1"/>
    <col min="6704" max="6704" width="5.8984375" customWidth="1"/>
    <col min="6917" max="6917" width="9.69921875" bestFit="1" customWidth="1"/>
    <col min="6918" max="6918" width="8.09765625" bestFit="1" customWidth="1"/>
    <col min="6919" max="6919" width="16.69921875" bestFit="1" customWidth="1"/>
    <col min="6920" max="6920" width="3.09765625" customWidth="1"/>
    <col min="6921" max="6921" width="13.8984375" customWidth="1"/>
    <col min="6922" max="6922" width="5.8984375" customWidth="1"/>
    <col min="6923" max="6923" width="13.59765625" bestFit="1" customWidth="1"/>
    <col min="6924" max="6924" width="5.8984375" customWidth="1"/>
    <col min="6925" max="6925" width="13.8984375" customWidth="1"/>
    <col min="6926" max="6926" width="5.8984375" customWidth="1"/>
    <col min="6927" max="6927" width="13.59765625" bestFit="1" customWidth="1"/>
    <col min="6928" max="6928" width="5.8984375" customWidth="1"/>
    <col min="6929" max="6929" width="13.59765625" bestFit="1" customWidth="1"/>
    <col min="6930" max="6930" width="5.8984375" customWidth="1"/>
    <col min="6931" max="6931" width="13.59765625" bestFit="1" customWidth="1"/>
    <col min="6932" max="6932" width="5.8984375" customWidth="1"/>
    <col min="6933" max="6933" width="13.59765625" bestFit="1" customWidth="1"/>
    <col min="6934" max="6934" width="5.8984375" customWidth="1"/>
    <col min="6935" max="6935" width="13.8984375" customWidth="1"/>
    <col min="6936" max="6936" width="5.8984375" customWidth="1"/>
    <col min="6937" max="6937" width="13.8984375" customWidth="1"/>
    <col min="6938" max="6938" width="5.8984375" customWidth="1"/>
    <col min="6939" max="6939" width="13.8984375" customWidth="1"/>
    <col min="6940" max="6940" width="5.8984375" customWidth="1"/>
    <col min="6941" max="6941" width="13.8984375" customWidth="1"/>
    <col min="6942" max="6942" width="5.8984375" customWidth="1"/>
    <col min="6943" max="6943" width="13.8984375" customWidth="1"/>
    <col min="6944" max="6944" width="5.8984375" customWidth="1"/>
    <col min="6945" max="6945" width="13.8984375" customWidth="1"/>
    <col min="6946" max="6946" width="5.8984375" customWidth="1"/>
    <col min="6947" max="6947" width="13.8984375" customWidth="1"/>
    <col min="6948" max="6948" width="5.8984375" customWidth="1"/>
    <col min="6949" max="6949" width="13.8984375" customWidth="1"/>
    <col min="6950" max="6950" width="5.8984375" customWidth="1"/>
    <col min="6951" max="6951" width="13.8984375" customWidth="1"/>
    <col min="6952" max="6952" width="5.8984375" customWidth="1"/>
    <col min="6953" max="6953" width="13.8984375" customWidth="1"/>
    <col min="6954" max="6954" width="5.8984375" customWidth="1"/>
    <col min="6955" max="6955" width="13.8984375" customWidth="1"/>
    <col min="6956" max="6956" width="5.8984375" customWidth="1"/>
    <col min="6957" max="6957" width="13.8984375" customWidth="1"/>
    <col min="6958" max="6958" width="5.8984375" customWidth="1"/>
    <col min="6959" max="6959" width="13.8984375" customWidth="1"/>
    <col min="6960" max="6960" width="5.8984375" customWidth="1"/>
    <col min="7173" max="7173" width="9.69921875" bestFit="1" customWidth="1"/>
    <col min="7174" max="7174" width="8.09765625" bestFit="1" customWidth="1"/>
    <col min="7175" max="7175" width="16.69921875" bestFit="1" customWidth="1"/>
    <col min="7176" max="7176" width="3.09765625" customWidth="1"/>
    <col min="7177" max="7177" width="13.8984375" customWidth="1"/>
    <col min="7178" max="7178" width="5.8984375" customWidth="1"/>
    <col min="7179" max="7179" width="13.59765625" bestFit="1" customWidth="1"/>
    <col min="7180" max="7180" width="5.8984375" customWidth="1"/>
    <col min="7181" max="7181" width="13.8984375" customWidth="1"/>
    <col min="7182" max="7182" width="5.8984375" customWidth="1"/>
    <col min="7183" max="7183" width="13.59765625" bestFit="1" customWidth="1"/>
    <col min="7184" max="7184" width="5.8984375" customWidth="1"/>
    <col min="7185" max="7185" width="13.59765625" bestFit="1" customWidth="1"/>
    <col min="7186" max="7186" width="5.8984375" customWidth="1"/>
    <col min="7187" max="7187" width="13.59765625" bestFit="1" customWidth="1"/>
    <col min="7188" max="7188" width="5.8984375" customWidth="1"/>
    <col min="7189" max="7189" width="13.59765625" bestFit="1" customWidth="1"/>
    <col min="7190" max="7190" width="5.8984375" customWidth="1"/>
    <col min="7191" max="7191" width="13.8984375" customWidth="1"/>
    <col min="7192" max="7192" width="5.8984375" customWidth="1"/>
    <col min="7193" max="7193" width="13.8984375" customWidth="1"/>
    <col min="7194" max="7194" width="5.8984375" customWidth="1"/>
    <col min="7195" max="7195" width="13.8984375" customWidth="1"/>
    <col min="7196" max="7196" width="5.8984375" customWidth="1"/>
    <col min="7197" max="7197" width="13.8984375" customWidth="1"/>
    <col min="7198" max="7198" width="5.8984375" customWidth="1"/>
    <col min="7199" max="7199" width="13.8984375" customWidth="1"/>
    <col min="7200" max="7200" width="5.8984375" customWidth="1"/>
    <col min="7201" max="7201" width="13.8984375" customWidth="1"/>
    <col min="7202" max="7202" width="5.8984375" customWidth="1"/>
    <col min="7203" max="7203" width="13.8984375" customWidth="1"/>
    <col min="7204" max="7204" width="5.8984375" customWidth="1"/>
    <col min="7205" max="7205" width="13.8984375" customWidth="1"/>
    <col min="7206" max="7206" width="5.8984375" customWidth="1"/>
    <col min="7207" max="7207" width="13.8984375" customWidth="1"/>
    <col min="7208" max="7208" width="5.8984375" customWidth="1"/>
    <col min="7209" max="7209" width="13.8984375" customWidth="1"/>
    <col min="7210" max="7210" width="5.8984375" customWidth="1"/>
    <col min="7211" max="7211" width="13.8984375" customWidth="1"/>
    <col min="7212" max="7212" width="5.8984375" customWidth="1"/>
    <col min="7213" max="7213" width="13.8984375" customWidth="1"/>
    <col min="7214" max="7214" width="5.8984375" customWidth="1"/>
    <col min="7215" max="7215" width="13.8984375" customWidth="1"/>
    <col min="7216" max="7216" width="5.8984375" customWidth="1"/>
    <col min="7429" max="7429" width="9.69921875" bestFit="1" customWidth="1"/>
    <col min="7430" max="7430" width="8.09765625" bestFit="1" customWidth="1"/>
    <col min="7431" max="7431" width="16.69921875" bestFit="1" customWidth="1"/>
    <col min="7432" max="7432" width="3.09765625" customWidth="1"/>
    <col min="7433" max="7433" width="13.8984375" customWidth="1"/>
    <col min="7434" max="7434" width="5.8984375" customWidth="1"/>
    <col min="7435" max="7435" width="13.59765625" bestFit="1" customWidth="1"/>
    <col min="7436" max="7436" width="5.8984375" customWidth="1"/>
    <col min="7437" max="7437" width="13.8984375" customWidth="1"/>
    <col min="7438" max="7438" width="5.8984375" customWidth="1"/>
    <col min="7439" max="7439" width="13.59765625" bestFit="1" customWidth="1"/>
    <col min="7440" max="7440" width="5.8984375" customWidth="1"/>
    <col min="7441" max="7441" width="13.59765625" bestFit="1" customWidth="1"/>
    <col min="7442" max="7442" width="5.8984375" customWidth="1"/>
    <col min="7443" max="7443" width="13.59765625" bestFit="1" customWidth="1"/>
    <col min="7444" max="7444" width="5.8984375" customWidth="1"/>
    <col min="7445" max="7445" width="13.59765625" bestFit="1" customWidth="1"/>
    <col min="7446" max="7446" width="5.8984375" customWidth="1"/>
    <col min="7447" max="7447" width="13.8984375" customWidth="1"/>
    <col min="7448" max="7448" width="5.8984375" customWidth="1"/>
    <col min="7449" max="7449" width="13.8984375" customWidth="1"/>
    <col min="7450" max="7450" width="5.8984375" customWidth="1"/>
    <col min="7451" max="7451" width="13.8984375" customWidth="1"/>
    <col min="7452" max="7452" width="5.8984375" customWidth="1"/>
    <col min="7453" max="7453" width="13.8984375" customWidth="1"/>
    <col min="7454" max="7454" width="5.8984375" customWidth="1"/>
    <col min="7455" max="7455" width="13.8984375" customWidth="1"/>
    <col min="7456" max="7456" width="5.8984375" customWidth="1"/>
    <col min="7457" max="7457" width="13.8984375" customWidth="1"/>
    <col min="7458" max="7458" width="5.8984375" customWidth="1"/>
    <col min="7459" max="7459" width="13.8984375" customWidth="1"/>
    <col min="7460" max="7460" width="5.8984375" customWidth="1"/>
    <col min="7461" max="7461" width="13.8984375" customWidth="1"/>
    <col min="7462" max="7462" width="5.8984375" customWidth="1"/>
    <col min="7463" max="7463" width="13.8984375" customWidth="1"/>
    <col min="7464" max="7464" width="5.8984375" customWidth="1"/>
    <col min="7465" max="7465" width="13.8984375" customWidth="1"/>
    <col min="7466" max="7466" width="5.8984375" customWidth="1"/>
    <col min="7467" max="7467" width="13.8984375" customWidth="1"/>
    <col min="7468" max="7468" width="5.8984375" customWidth="1"/>
    <col min="7469" max="7469" width="13.8984375" customWidth="1"/>
    <col min="7470" max="7470" width="5.8984375" customWidth="1"/>
    <col min="7471" max="7471" width="13.8984375" customWidth="1"/>
    <col min="7472" max="7472" width="5.8984375" customWidth="1"/>
    <col min="7685" max="7685" width="9.69921875" bestFit="1" customWidth="1"/>
    <col min="7686" max="7686" width="8.09765625" bestFit="1" customWidth="1"/>
    <col min="7687" max="7687" width="16.69921875" bestFit="1" customWidth="1"/>
    <col min="7688" max="7688" width="3.09765625" customWidth="1"/>
    <col min="7689" max="7689" width="13.8984375" customWidth="1"/>
    <col min="7690" max="7690" width="5.8984375" customWidth="1"/>
    <col min="7691" max="7691" width="13.59765625" bestFit="1" customWidth="1"/>
    <col min="7692" max="7692" width="5.8984375" customWidth="1"/>
    <col min="7693" max="7693" width="13.8984375" customWidth="1"/>
    <col min="7694" max="7694" width="5.8984375" customWidth="1"/>
    <col min="7695" max="7695" width="13.59765625" bestFit="1" customWidth="1"/>
    <col min="7696" max="7696" width="5.8984375" customWidth="1"/>
    <col min="7697" max="7697" width="13.59765625" bestFit="1" customWidth="1"/>
    <col min="7698" max="7698" width="5.8984375" customWidth="1"/>
    <col min="7699" max="7699" width="13.59765625" bestFit="1" customWidth="1"/>
    <col min="7700" max="7700" width="5.8984375" customWidth="1"/>
    <col min="7701" max="7701" width="13.59765625" bestFit="1" customWidth="1"/>
    <col min="7702" max="7702" width="5.8984375" customWidth="1"/>
    <col min="7703" max="7703" width="13.8984375" customWidth="1"/>
    <col min="7704" max="7704" width="5.8984375" customWidth="1"/>
    <col min="7705" max="7705" width="13.8984375" customWidth="1"/>
    <col min="7706" max="7706" width="5.8984375" customWidth="1"/>
    <col min="7707" max="7707" width="13.8984375" customWidth="1"/>
    <col min="7708" max="7708" width="5.8984375" customWidth="1"/>
    <col min="7709" max="7709" width="13.8984375" customWidth="1"/>
    <col min="7710" max="7710" width="5.8984375" customWidth="1"/>
    <col min="7711" max="7711" width="13.8984375" customWidth="1"/>
    <col min="7712" max="7712" width="5.8984375" customWidth="1"/>
    <col min="7713" max="7713" width="13.8984375" customWidth="1"/>
    <col min="7714" max="7714" width="5.8984375" customWidth="1"/>
    <col min="7715" max="7715" width="13.8984375" customWidth="1"/>
    <col min="7716" max="7716" width="5.8984375" customWidth="1"/>
    <col min="7717" max="7717" width="13.8984375" customWidth="1"/>
    <col min="7718" max="7718" width="5.8984375" customWidth="1"/>
    <col min="7719" max="7719" width="13.8984375" customWidth="1"/>
    <col min="7720" max="7720" width="5.8984375" customWidth="1"/>
    <col min="7721" max="7721" width="13.8984375" customWidth="1"/>
    <col min="7722" max="7722" width="5.8984375" customWidth="1"/>
    <col min="7723" max="7723" width="13.8984375" customWidth="1"/>
    <col min="7724" max="7724" width="5.8984375" customWidth="1"/>
    <col min="7725" max="7725" width="13.8984375" customWidth="1"/>
    <col min="7726" max="7726" width="5.8984375" customWidth="1"/>
    <col min="7727" max="7727" width="13.8984375" customWidth="1"/>
    <col min="7728" max="7728" width="5.8984375" customWidth="1"/>
    <col min="7941" max="7941" width="9.69921875" bestFit="1" customWidth="1"/>
    <col min="7942" max="7942" width="8.09765625" bestFit="1" customWidth="1"/>
    <col min="7943" max="7943" width="16.69921875" bestFit="1" customWidth="1"/>
    <col min="7944" max="7944" width="3.09765625" customWidth="1"/>
    <col min="7945" max="7945" width="13.8984375" customWidth="1"/>
    <col min="7946" max="7946" width="5.8984375" customWidth="1"/>
    <col min="7947" max="7947" width="13.59765625" bestFit="1" customWidth="1"/>
    <col min="7948" max="7948" width="5.8984375" customWidth="1"/>
    <col min="7949" max="7949" width="13.8984375" customWidth="1"/>
    <col min="7950" max="7950" width="5.8984375" customWidth="1"/>
    <col min="7951" max="7951" width="13.59765625" bestFit="1" customWidth="1"/>
    <col min="7952" max="7952" width="5.8984375" customWidth="1"/>
    <col min="7953" max="7953" width="13.59765625" bestFit="1" customWidth="1"/>
    <col min="7954" max="7954" width="5.8984375" customWidth="1"/>
    <col min="7955" max="7955" width="13.59765625" bestFit="1" customWidth="1"/>
    <col min="7956" max="7956" width="5.8984375" customWidth="1"/>
    <col min="7957" max="7957" width="13.59765625" bestFit="1" customWidth="1"/>
    <col min="7958" max="7958" width="5.8984375" customWidth="1"/>
    <col min="7959" max="7959" width="13.8984375" customWidth="1"/>
    <col min="7960" max="7960" width="5.8984375" customWidth="1"/>
    <col min="7961" max="7961" width="13.8984375" customWidth="1"/>
    <col min="7962" max="7962" width="5.8984375" customWidth="1"/>
    <col min="7963" max="7963" width="13.8984375" customWidth="1"/>
    <col min="7964" max="7964" width="5.8984375" customWidth="1"/>
    <col min="7965" max="7965" width="13.8984375" customWidth="1"/>
    <col min="7966" max="7966" width="5.8984375" customWidth="1"/>
    <col min="7967" max="7967" width="13.8984375" customWidth="1"/>
    <col min="7968" max="7968" width="5.8984375" customWidth="1"/>
    <col min="7969" max="7969" width="13.8984375" customWidth="1"/>
    <col min="7970" max="7970" width="5.8984375" customWidth="1"/>
    <col min="7971" max="7971" width="13.8984375" customWidth="1"/>
    <col min="7972" max="7972" width="5.8984375" customWidth="1"/>
    <col min="7973" max="7973" width="13.8984375" customWidth="1"/>
    <col min="7974" max="7974" width="5.8984375" customWidth="1"/>
    <col min="7975" max="7975" width="13.8984375" customWidth="1"/>
    <col min="7976" max="7976" width="5.8984375" customWidth="1"/>
    <col min="7977" max="7977" width="13.8984375" customWidth="1"/>
    <col min="7978" max="7978" width="5.8984375" customWidth="1"/>
    <col min="7979" max="7979" width="13.8984375" customWidth="1"/>
    <col min="7980" max="7980" width="5.8984375" customWidth="1"/>
    <col min="7981" max="7981" width="13.8984375" customWidth="1"/>
    <col min="7982" max="7982" width="5.8984375" customWidth="1"/>
    <col min="7983" max="7983" width="13.8984375" customWidth="1"/>
    <col min="7984" max="7984" width="5.8984375" customWidth="1"/>
    <col min="8197" max="8197" width="9.69921875" bestFit="1" customWidth="1"/>
    <col min="8198" max="8198" width="8.09765625" bestFit="1" customWidth="1"/>
    <col min="8199" max="8199" width="16.69921875" bestFit="1" customWidth="1"/>
    <col min="8200" max="8200" width="3.09765625" customWidth="1"/>
    <col min="8201" max="8201" width="13.8984375" customWidth="1"/>
    <col min="8202" max="8202" width="5.8984375" customWidth="1"/>
    <col min="8203" max="8203" width="13.59765625" bestFit="1" customWidth="1"/>
    <col min="8204" max="8204" width="5.8984375" customWidth="1"/>
    <col min="8205" max="8205" width="13.8984375" customWidth="1"/>
    <col min="8206" max="8206" width="5.8984375" customWidth="1"/>
    <col min="8207" max="8207" width="13.59765625" bestFit="1" customWidth="1"/>
    <col min="8208" max="8208" width="5.8984375" customWidth="1"/>
    <col min="8209" max="8209" width="13.59765625" bestFit="1" customWidth="1"/>
    <col min="8210" max="8210" width="5.8984375" customWidth="1"/>
    <col min="8211" max="8211" width="13.59765625" bestFit="1" customWidth="1"/>
    <col min="8212" max="8212" width="5.8984375" customWidth="1"/>
    <col min="8213" max="8213" width="13.59765625" bestFit="1" customWidth="1"/>
    <col min="8214" max="8214" width="5.8984375" customWidth="1"/>
    <col min="8215" max="8215" width="13.8984375" customWidth="1"/>
    <col min="8216" max="8216" width="5.8984375" customWidth="1"/>
    <col min="8217" max="8217" width="13.8984375" customWidth="1"/>
    <col min="8218" max="8218" width="5.8984375" customWidth="1"/>
    <col min="8219" max="8219" width="13.8984375" customWidth="1"/>
    <col min="8220" max="8220" width="5.8984375" customWidth="1"/>
    <col min="8221" max="8221" width="13.8984375" customWidth="1"/>
    <col min="8222" max="8222" width="5.8984375" customWidth="1"/>
    <col min="8223" max="8223" width="13.8984375" customWidth="1"/>
    <col min="8224" max="8224" width="5.8984375" customWidth="1"/>
    <col min="8225" max="8225" width="13.8984375" customWidth="1"/>
    <col min="8226" max="8226" width="5.8984375" customWidth="1"/>
    <col min="8227" max="8227" width="13.8984375" customWidth="1"/>
    <col min="8228" max="8228" width="5.8984375" customWidth="1"/>
    <col min="8229" max="8229" width="13.8984375" customWidth="1"/>
    <col min="8230" max="8230" width="5.8984375" customWidth="1"/>
    <col min="8231" max="8231" width="13.8984375" customWidth="1"/>
    <col min="8232" max="8232" width="5.8984375" customWidth="1"/>
    <col min="8233" max="8233" width="13.8984375" customWidth="1"/>
    <col min="8234" max="8234" width="5.8984375" customWidth="1"/>
    <col min="8235" max="8235" width="13.8984375" customWidth="1"/>
    <col min="8236" max="8236" width="5.8984375" customWidth="1"/>
    <col min="8237" max="8237" width="13.8984375" customWidth="1"/>
    <col min="8238" max="8238" width="5.8984375" customWidth="1"/>
    <col min="8239" max="8239" width="13.8984375" customWidth="1"/>
    <col min="8240" max="8240" width="5.8984375" customWidth="1"/>
    <col min="8453" max="8453" width="9.69921875" bestFit="1" customWidth="1"/>
    <col min="8454" max="8454" width="8.09765625" bestFit="1" customWidth="1"/>
    <col min="8455" max="8455" width="16.69921875" bestFit="1" customWidth="1"/>
    <col min="8456" max="8456" width="3.09765625" customWidth="1"/>
    <col min="8457" max="8457" width="13.8984375" customWidth="1"/>
    <col min="8458" max="8458" width="5.8984375" customWidth="1"/>
    <col min="8459" max="8459" width="13.59765625" bestFit="1" customWidth="1"/>
    <col min="8460" max="8460" width="5.8984375" customWidth="1"/>
    <col min="8461" max="8461" width="13.8984375" customWidth="1"/>
    <col min="8462" max="8462" width="5.8984375" customWidth="1"/>
    <col min="8463" max="8463" width="13.59765625" bestFit="1" customWidth="1"/>
    <col min="8464" max="8464" width="5.8984375" customWidth="1"/>
    <col min="8465" max="8465" width="13.59765625" bestFit="1" customWidth="1"/>
    <col min="8466" max="8466" width="5.8984375" customWidth="1"/>
    <col min="8467" max="8467" width="13.59765625" bestFit="1" customWidth="1"/>
    <col min="8468" max="8468" width="5.8984375" customWidth="1"/>
    <col min="8469" max="8469" width="13.59765625" bestFit="1" customWidth="1"/>
    <col min="8470" max="8470" width="5.8984375" customWidth="1"/>
    <col min="8471" max="8471" width="13.8984375" customWidth="1"/>
    <col min="8472" max="8472" width="5.8984375" customWidth="1"/>
    <col min="8473" max="8473" width="13.8984375" customWidth="1"/>
    <col min="8474" max="8474" width="5.8984375" customWidth="1"/>
    <col min="8475" max="8475" width="13.8984375" customWidth="1"/>
    <col min="8476" max="8476" width="5.8984375" customWidth="1"/>
    <col min="8477" max="8477" width="13.8984375" customWidth="1"/>
    <col min="8478" max="8478" width="5.8984375" customWidth="1"/>
    <col min="8479" max="8479" width="13.8984375" customWidth="1"/>
    <col min="8480" max="8480" width="5.8984375" customWidth="1"/>
    <col min="8481" max="8481" width="13.8984375" customWidth="1"/>
    <col min="8482" max="8482" width="5.8984375" customWidth="1"/>
    <col min="8483" max="8483" width="13.8984375" customWidth="1"/>
    <col min="8484" max="8484" width="5.8984375" customWidth="1"/>
    <col min="8485" max="8485" width="13.8984375" customWidth="1"/>
    <col min="8486" max="8486" width="5.8984375" customWidth="1"/>
    <col min="8487" max="8487" width="13.8984375" customWidth="1"/>
    <col min="8488" max="8488" width="5.8984375" customWidth="1"/>
    <col min="8489" max="8489" width="13.8984375" customWidth="1"/>
    <col min="8490" max="8490" width="5.8984375" customWidth="1"/>
    <col min="8491" max="8491" width="13.8984375" customWidth="1"/>
    <col min="8492" max="8492" width="5.8984375" customWidth="1"/>
    <col min="8493" max="8493" width="13.8984375" customWidth="1"/>
    <col min="8494" max="8494" width="5.8984375" customWidth="1"/>
    <col min="8495" max="8495" width="13.8984375" customWidth="1"/>
    <col min="8496" max="8496" width="5.8984375" customWidth="1"/>
    <col min="8709" max="8709" width="9.69921875" bestFit="1" customWidth="1"/>
    <col min="8710" max="8710" width="8.09765625" bestFit="1" customWidth="1"/>
    <col min="8711" max="8711" width="16.69921875" bestFit="1" customWidth="1"/>
    <col min="8712" max="8712" width="3.09765625" customWidth="1"/>
    <col min="8713" max="8713" width="13.8984375" customWidth="1"/>
    <col min="8714" max="8714" width="5.8984375" customWidth="1"/>
    <col min="8715" max="8715" width="13.59765625" bestFit="1" customWidth="1"/>
    <col min="8716" max="8716" width="5.8984375" customWidth="1"/>
    <col min="8717" max="8717" width="13.8984375" customWidth="1"/>
    <col min="8718" max="8718" width="5.8984375" customWidth="1"/>
    <col min="8719" max="8719" width="13.59765625" bestFit="1" customWidth="1"/>
    <col min="8720" max="8720" width="5.8984375" customWidth="1"/>
    <col min="8721" max="8721" width="13.59765625" bestFit="1" customWidth="1"/>
    <col min="8722" max="8722" width="5.8984375" customWidth="1"/>
    <col min="8723" max="8723" width="13.59765625" bestFit="1" customWidth="1"/>
    <col min="8724" max="8724" width="5.8984375" customWidth="1"/>
    <col min="8725" max="8725" width="13.59765625" bestFit="1" customWidth="1"/>
    <col min="8726" max="8726" width="5.8984375" customWidth="1"/>
    <col min="8727" max="8727" width="13.8984375" customWidth="1"/>
    <col min="8728" max="8728" width="5.8984375" customWidth="1"/>
    <col min="8729" max="8729" width="13.8984375" customWidth="1"/>
    <col min="8730" max="8730" width="5.8984375" customWidth="1"/>
    <col min="8731" max="8731" width="13.8984375" customWidth="1"/>
    <col min="8732" max="8732" width="5.8984375" customWidth="1"/>
    <col min="8733" max="8733" width="13.8984375" customWidth="1"/>
    <col min="8734" max="8734" width="5.8984375" customWidth="1"/>
    <col min="8735" max="8735" width="13.8984375" customWidth="1"/>
    <col min="8736" max="8736" width="5.8984375" customWidth="1"/>
    <col min="8737" max="8737" width="13.8984375" customWidth="1"/>
    <col min="8738" max="8738" width="5.8984375" customWidth="1"/>
    <col min="8739" max="8739" width="13.8984375" customWidth="1"/>
    <col min="8740" max="8740" width="5.8984375" customWidth="1"/>
    <col min="8741" max="8741" width="13.8984375" customWidth="1"/>
    <col min="8742" max="8742" width="5.8984375" customWidth="1"/>
    <col min="8743" max="8743" width="13.8984375" customWidth="1"/>
    <col min="8744" max="8744" width="5.8984375" customWidth="1"/>
    <col min="8745" max="8745" width="13.8984375" customWidth="1"/>
    <col min="8746" max="8746" width="5.8984375" customWidth="1"/>
    <col min="8747" max="8747" width="13.8984375" customWidth="1"/>
    <col min="8748" max="8748" width="5.8984375" customWidth="1"/>
    <col min="8749" max="8749" width="13.8984375" customWidth="1"/>
    <col min="8750" max="8750" width="5.8984375" customWidth="1"/>
    <col min="8751" max="8751" width="13.8984375" customWidth="1"/>
    <col min="8752" max="8752" width="5.8984375" customWidth="1"/>
    <col min="8965" max="8965" width="9.69921875" bestFit="1" customWidth="1"/>
    <col min="8966" max="8966" width="8.09765625" bestFit="1" customWidth="1"/>
    <col min="8967" max="8967" width="16.69921875" bestFit="1" customWidth="1"/>
    <col min="8968" max="8968" width="3.09765625" customWidth="1"/>
    <col min="8969" max="8969" width="13.8984375" customWidth="1"/>
    <col min="8970" max="8970" width="5.8984375" customWidth="1"/>
    <col min="8971" max="8971" width="13.59765625" bestFit="1" customWidth="1"/>
    <col min="8972" max="8972" width="5.8984375" customWidth="1"/>
    <col min="8973" max="8973" width="13.8984375" customWidth="1"/>
    <col min="8974" max="8974" width="5.8984375" customWidth="1"/>
    <col min="8975" max="8975" width="13.59765625" bestFit="1" customWidth="1"/>
    <col min="8976" max="8976" width="5.8984375" customWidth="1"/>
    <col min="8977" max="8977" width="13.59765625" bestFit="1" customWidth="1"/>
    <col min="8978" max="8978" width="5.8984375" customWidth="1"/>
    <col min="8979" max="8979" width="13.59765625" bestFit="1" customWidth="1"/>
    <col min="8980" max="8980" width="5.8984375" customWidth="1"/>
    <col min="8981" max="8981" width="13.59765625" bestFit="1" customWidth="1"/>
    <col min="8982" max="8982" width="5.8984375" customWidth="1"/>
    <col min="8983" max="8983" width="13.8984375" customWidth="1"/>
    <col min="8984" max="8984" width="5.8984375" customWidth="1"/>
    <col min="8985" max="8985" width="13.8984375" customWidth="1"/>
    <col min="8986" max="8986" width="5.8984375" customWidth="1"/>
    <col min="8987" max="8987" width="13.8984375" customWidth="1"/>
    <col min="8988" max="8988" width="5.8984375" customWidth="1"/>
    <col min="8989" max="8989" width="13.8984375" customWidth="1"/>
    <col min="8990" max="8990" width="5.8984375" customWidth="1"/>
    <col min="8991" max="8991" width="13.8984375" customWidth="1"/>
    <col min="8992" max="8992" width="5.8984375" customWidth="1"/>
    <col min="8993" max="8993" width="13.8984375" customWidth="1"/>
    <col min="8994" max="8994" width="5.8984375" customWidth="1"/>
    <col min="8995" max="8995" width="13.8984375" customWidth="1"/>
    <col min="8996" max="8996" width="5.8984375" customWidth="1"/>
    <col min="8997" max="8997" width="13.8984375" customWidth="1"/>
    <col min="8998" max="8998" width="5.8984375" customWidth="1"/>
    <col min="8999" max="8999" width="13.8984375" customWidth="1"/>
    <col min="9000" max="9000" width="5.8984375" customWidth="1"/>
    <col min="9001" max="9001" width="13.8984375" customWidth="1"/>
    <col min="9002" max="9002" width="5.8984375" customWidth="1"/>
    <col min="9003" max="9003" width="13.8984375" customWidth="1"/>
    <col min="9004" max="9004" width="5.8984375" customWidth="1"/>
    <col min="9005" max="9005" width="13.8984375" customWidth="1"/>
    <col min="9006" max="9006" width="5.8984375" customWidth="1"/>
    <col min="9007" max="9007" width="13.8984375" customWidth="1"/>
    <col min="9008" max="9008" width="5.8984375" customWidth="1"/>
    <col min="9221" max="9221" width="9.69921875" bestFit="1" customWidth="1"/>
    <col min="9222" max="9222" width="8.09765625" bestFit="1" customWidth="1"/>
    <col min="9223" max="9223" width="16.69921875" bestFit="1" customWidth="1"/>
    <col min="9224" max="9224" width="3.09765625" customWidth="1"/>
    <col min="9225" max="9225" width="13.8984375" customWidth="1"/>
    <col min="9226" max="9226" width="5.8984375" customWidth="1"/>
    <col min="9227" max="9227" width="13.59765625" bestFit="1" customWidth="1"/>
    <col min="9228" max="9228" width="5.8984375" customWidth="1"/>
    <col min="9229" max="9229" width="13.8984375" customWidth="1"/>
    <col min="9230" max="9230" width="5.8984375" customWidth="1"/>
    <col min="9231" max="9231" width="13.59765625" bestFit="1" customWidth="1"/>
    <col min="9232" max="9232" width="5.8984375" customWidth="1"/>
    <col min="9233" max="9233" width="13.59765625" bestFit="1" customWidth="1"/>
    <col min="9234" max="9234" width="5.8984375" customWidth="1"/>
    <col min="9235" max="9235" width="13.59765625" bestFit="1" customWidth="1"/>
    <col min="9236" max="9236" width="5.8984375" customWidth="1"/>
    <col min="9237" max="9237" width="13.59765625" bestFit="1" customWidth="1"/>
    <col min="9238" max="9238" width="5.8984375" customWidth="1"/>
    <col min="9239" max="9239" width="13.8984375" customWidth="1"/>
    <col min="9240" max="9240" width="5.8984375" customWidth="1"/>
    <col min="9241" max="9241" width="13.8984375" customWidth="1"/>
    <col min="9242" max="9242" width="5.8984375" customWidth="1"/>
    <col min="9243" max="9243" width="13.8984375" customWidth="1"/>
    <col min="9244" max="9244" width="5.8984375" customWidth="1"/>
    <col min="9245" max="9245" width="13.8984375" customWidth="1"/>
    <col min="9246" max="9246" width="5.8984375" customWidth="1"/>
    <col min="9247" max="9247" width="13.8984375" customWidth="1"/>
    <col min="9248" max="9248" width="5.8984375" customWidth="1"/>
    <col min="9249" max="9249" width="13.8984375" customWidth="1"/>
    <col min="9250" max="9250" width="5.8984375" customWidth="1"/>
    <col min="9251" max="9251" width="13.8984375" customWidth="1"/>
    <col min="9252" max="9252" width="5.8984375" customWidth="1"/>
    <col min="9253" max="9253" width="13.8984375" customWidth="1"/>
    <col min="9254" max="9254" width="5.8984375" customWidth="1"/>
    <col min="9255" max="9255" width="13.8984375" customWidth="1"/>
    <col min="9256" max="9256" width="5.8984375" customWidth="1"/>
    <col min="9257" max="9257" width="13.8984375" customWidth="1"/>
    <col min="9258" max="9258" width="5.8984375" customWidth="1"/>
    <col min="9259" max="9259" width="13.8984375" customWidth="1"/>
    <col min="9260" max="9260" width="5.8984375" customWidth="1"/>
    <col min="9261" max="9261" width="13.8984375" customWidth="1"/>
    <col min="9262" max="9262" width="5.8984375" customWidth="1"/>
    <col min="9263" max="9263" width="13.8984375" customWidth="1"/>
    <col min="9264" max="9264" width="5.8984375" customWidth="1"/>
    <col min="9477" max="9477" width="9.69921875" bestFit="1" customWidth="1"/>
    <col min="9478" max="9478" width="8.09765625" bestFit="1" customWidth="1"/>
    <col min="9479" max="9479" width="16.69921875" bestFit="1" customWidth="1"/>
    <col min="9480" max="9480" width="3.09765625" customWidth="1"/>
    <col min="9481" max="9481" width="13.8984375" customWidth="1"/>
    <col min="9482" max="9482" width="5.8984375" customWidth="1"/>
    <col min="9483" max="9483" width="13.59765625" bestFit="1" customWidth="1"/>
    <col min="9484" max="9484" width="5.8984375" customWidth="1"/>
    <col min="9485" max="9485" width="13.8984375" customWidth="1"/>
    <col min="9486" max="9486" width="5.8984375" customWidth="1"/>
    <col min="9487" max="9487" width="13.59765625" bestFit="1" customWidth="1"/>
    <col min="9488" max="9488" width="5.8984375" customWidth="1"/>
    <col min="9489" max="9489" width="13.59765625" bestFit="1" customWidth="1"/>
    <col min="9490" max="9490" width="5.8984375" customWidth="1"/>
    <col min="9491" max="9491" width="13.59765625" bestFit="1" customWidth="1"/>
    <col min="9492" max="9492" width="5.8984375" customWidth="1"/>
    <col min="9493" max="9493" width="13.59765625" bestFit="1" customWidth="1"/>
    <col min="9494" max="9494" width="5.8984375" customWidth="1"/>
    <col min="9495" max="9495" width="13.8984375" customWidth="1"/>
    <col min="9496" max="9496" width="5.8984375" customWidth="1"/>
    <col min="9497" max="9497" width="13.8984375" customWidth="1"/>
    <col min="9498" max="9498" width="5.8984375" customWidth="1"/>
    <col min="9499" max="9499" width="13.8984375" customWidth="1"/>
    <col min="9500" max="9500" width="5.8984375" customWidth="1"/>
    <col min="9501" max="9501" width="13.8984375" customWidth="1"/>
    <col min="9502" max="9502" width="5.8984375" customWidth="1"/>
    <col min="9503" max="9503" width="13.8984375" customWidth="1"/>
    <col min="9504" max="9504" width="5.8984375" customWidth="1"/>
    <col min="9505" max="9505" width="13.8984375" customWidth="1"/>
    <col min="9506" max="9506" width="5.8984375" customWidth="1"/>
    <col min="9507" max="9507" width="13.8984375" customWidth="1"/>
    <col min="9508" max="9508" width="5.8984375" customWidth="1"/>
    <col min="9509" max="9509" width="13.8984375" customWidth="1"/>
    <col min="9510" max="9510" width="5.8984375" customWidth="1"/>
    <col min="9511" max="9511" width="13.8984375" customWidth="1"/>
    <col min="9512" max="9512" width="5.8984375" customWidth="1"/>
    <col min="9513" max="9513" width="13.8984375" customWidth="1"/>
    <col min="9514" max="9514" width="5.8984375" customWidth="1"/>
    <col min="9515" max="9515" width="13.8984375" customWidth="1"/>
    <col min="9516" max="9516" width="5.8984375" customWidth="1"/>
    <col min="9517" max="9517" width="13.8984375" customWidth="1"/>
    <col min="9518" max="9518" width="5.8984375" customWidth="1"/>
    <col min="9519" max="9519" width="13.8984375" customWidth="1"/>
    <col min="9520" max="9520" width="5.8984375" customWidth="1"/>
    <col min="9733" max="9733" width="9.69921875" bestFit="1" customWidth="1"/>
    <col min="9734" max="9734" width="8.09765625" bestFit="1" customWidth="1"/>
    <col min="9735" max="9735" width="16.69921875" bestFit="1" customWidth="1"/>
    <col min="9736" max="9736" width="3.09765625" customWidth="1"/>
    <col min="9737" max="9737" width="13.8984375" customWidth="1"/>
    <col min="9738" max="9738" width="5.8984375" customWidth="1"/>
    <col min="9739" max="9739" width="13.59765625" bestFit="1" customWidth="1"/>
    <col min="9740" max="9740" width="5.8984375" customWidth="1"/>
    <col min="9741" max="9741" width="13.8984375" customWidth="1"/>
    <col min="9742" max="9742" width="5.8984375" customWidth="1"/>
    <col min="9743" max="9743" width="13.59765625" bestFit="1" customWidth="1"/>
    <col min="9744" max="9744" width="5.8984375" customWidth="1"/>
    <col min="9745" max="9745" width="13.59765625" bestFit="1" customWidth="1"/>
    <col min="9746" max="9746" width="5.8984375" customWidth="1"/>
    <col min="9747" max="9747" width="13.59765625" bestFit="1" customWidth="1"/>
    <col min="9748" max="9748" width="5.8984375" customWidth="1"/>
    <col min="9749" max="9749" width="13.59765625" bestFit="1" customWidth="1"/>
    <col min="9750" max="9750" width="5.8984375" customWidth="1"/>
    <col min="9751" max="9751" width="13.8984375" customWidth="1"/>
    <col min="9752" max="9752" width="5.8984375" customWidth="1"/>
    <col min="9753" max="9753" width="13.8984375" customWidth="1"/>
    <col min="9754" max="9754" width="5.8984375" customWidth="1"/>
    <col min="9755" max="9755" width="13.8984375" customWidth="1"/>
    <col min="9756" max="9756" width="5.8984375" customWidth="1"/>
    <col min="9757" max="9757" width="13.8984375" customWidth="1"/>
    <col min="9758" max="9758" width="5.8984375" customWidth="1"/>
    <col min="9759" max="9759" width="13.8984375" customWidth="1"/>
    <col min="9760" max="9760" width="5.8984375" customWidth="1"/>
    <col min="9761" max="9761" width="13.8984375" customWidth="1"/>
    <col min="9762" max="9762" width="5.8984375" customWidth="1"/>
    <col min="9763" max="9763" width="13.8984375" customWidth="1"/>
    <col min="9764" max="9764" width="5.8984375" customWidth="1"/>
    <col min="9765" max="9765" width="13.8984375" customWidth="1"/>
    <col min="9766" max="9766" width="5.8984375" customWidth="1"/>
    <col min="9767" max="9767" width="13.8984375" customWidth="1"/>
    <col min="9768" max="9768" width="5.8984375" customWidth="1"/>
    <col min="9769" max="9769" width="13.8984375" customWidth="1"/>
    <col min="9770" max="9770" width="5.8984375" customWidth="1"/>
    <col min="9771" max="9771" width="13.8984375" customWidth="1"/>
    <col min="9772" max="9772" width="5.8984375" customWidth="1"/>
    <col min="9773" max="9773" width="13.8984375" customWidth="1"/>
    <col min="9774" max="9774" width="5.8984375" customWidth="1"/>
    <col min="9775" max="9775" width="13.8984375" customWidth="1"/>
    <col min="9776" max="9776" width="5.8984375" customWidth="1"/>
    <col min="9989" max="9989" width="9.69921875" bestFit="1" customWidth="1"/>
    <col min="9990" max="9990" width="8.09765625" bestFit="1" customWidth="1"/>
    <col min="9991" max="9991" width="16.69921875" bestFit="1" customWidth="1"/>
    <col min="9992" max="9992" width="3.09765625" customWidth="1"/>
    <col min="9993" max="9993" width="13.8984375" customWidth="1"/>
    <col min="9994" max="9994" width="5.8984375" customWidth="1"/>
    <col min="9995" max="9995" width="13.59765625" bestFit="1" customWidth="1"/>
    <col min="9996" max="9996" width="5.8984375" customWidth="1"/>
    <col min="9997" max="9997" width="13.8984375" customWidth="1"/>
    <col min="9998" max="9998" width="5.8984375" customWidth="1"/>
    <col min="9999" max="9999" width="13.59765625" bestFit="1" customWidth="1"/>
    <col min="10000" max="10000" width="5.8984375" customWidth="1"/>
    <col min="10001" max="10001" width="13.59765625" bestFit="1" customWidth="1"/>
    <col min="10002" max="10002" width="5.8984375" customWidth="1"/>
    <col min="10003" max="10003" width="13.59765625" bestFit="1" customWidth="1"/>
    <col min="10004" max="10004" width="5.8984375" customWidth="1"/>
    <col min="10005" max="10005" width="13.59765625" bestFit="1" customWidth="1"/>
    <col min="10006" max="10006" width="5.8984375" customWidth="1"/>
    <col min="10007" max="10007" width="13.8984375" customWidth="1"/>
    <col min="10008" max="10008" width="5.8984375" customWidth="1"/>
    <col min="10009" max="10009" width="13.8984375" customWidth="1"/>
    <col min="10010" max="10010" width="5.8984375" customWidth="1"/>
    <col min="10011" max="10011" width="13.8984375" customWidth="1"/>
    <col min="10012" max="10012" width="5.8984375" customWidth="1"/>
    <col min="10013" max="10013" width="13.8984375" customWidth="1"/>
    <col min="10014" max="10014" width="5.8984375" customWidth="1"/>
    <col min="10015" max="10015" width="13.8984375" customWidth="1"/>
    <col min="10016" max="10016" width="5.8984375" customWidth="1"/>
    <col min="10017" max="10017" width="13.8984375" customWidth="1"/>
    <col min="10018" max="10018" width="5.8984375" customWidth="1"/>
    <col min="10019" max="10019" width="13.8984375" customWidth="1"/>
    <col min="10020" max="10020" width="5.8984375" customWidth="1"/>
    <col min="10021" max="10021" width="13.8984375" customWidth="1"/>
    <col min="10022" max="10022" width="5.8984375" customWidth="1"/>
    <col min="10023" max="10023" width="13.8984375" customWidth="1"/>
    <col min="10024" max="10024" width="5.8984375" customWidth="1"/>
    <col min="10025" max="10025" width="13.8984375" customWidth="1"/>
    <col min="10026" max="10026" width="5.8984375" customWidth="1"/>
    <col min="10027" max="10027" width="13.8984375" customWidth="1"/>
    <col min="10028" max="10028" width="5.8984375" customWidth="1"/>
    <col min="10029" max="10029" width="13.8984375" customWidth="1"/>
    <col min="10030" max="10030" width="5.8984375" customWidth="1"/>
    <col min="10031" max="10031" width="13.8984375" customWidth="1"/>
    <col min="10032" max="10032" width="5.8984375" customWidth="1"/>
    <col min="10245" max="10245" width="9.69921875" bestFit="1" customWidth="1"/>
    <col min="10246" max="10246" width="8.09765625" bestFit="1" customWidth="1"/>
    <col min="10247" max="10247" width="16.69921875" bestFit="1" customWidth="1"/>
    <col min="10248" max="10248" width="3.09765625" customWidth="1"/>
    <col min="10249" max="10249" width="13.8984375" customWidth="1"/>
    <col min="10250" max="10250" width="5.8984375" customWidth="1"/>
    <col min="10251" max="10251" width="13.59765625" bestFit="1" customWidth="1"/>
    <col min="10252" max="10252" width="5.8984375" customWidth="1"/>
    <col min="10253" max="10253" width="13.8984375" customWidth="1"/>
    <col min="10254" max="10254" width="5.8984375" customWidth="1"/>
    <col min="10255" max="10255" width="13.59765625" bestFit="1" customWidth="1"/>
    <col min="10256" max="10256" width="5.8984375" customWidth="1"/>
    <col min="10257" max="10257" width="13.59765625" bestFit="1" customWidth="1"/>
    <col min="10258" max="10258" width="5.8984375" customWidth="1"/>
    <col min="10259" max="10259" width="13.59765625" bestFit="1" customWidth="1"/>
    <col min="10260" max="10260" width="5.8984375" customWidth="1"/>
    <col min="10261" max="10261" width="13.59765625" bestFit="1" customWidth="1"/>
    <col min="10262" max="10262" width="5.8984375" customWidth="1"/>
    <col min="10263" max="10263" width="13.8984375" customWidth="1"/>
    <col min="10264" max="10264" width="5.8984375" customWidth="1"/>
    <col min="10265" max="10265" width="13.8984375" customWidth="1"/>
    <col min="10266" max="10266" width="5.8984375" customWidth="1"/>
    <col min="10267" max="10267" width="13.8984375" customWidth="1"/>
    <col min="10268" max="10268" width="5.8984375" customWidth="1"/>
    <col min="10269" max="10269" width="13.8984375" customWidth="1"/>
    <col min="10270" max="10270" width="5.8984375" customWidth="1"/>
    <col min="10271" max="10271" width="13.8984375" customWidth="1"/>
    <col min="10272" max="10272" width="5.8984375" customWidth="1"/>
    <col min="10273" max="10273" width="13.8984375" customWidth="1"/>
    <col min="10274" max="10274" width="5.8984375" customWidth="1"/>
    <col min="10275" max="10275" width="13.8984375" customWidth="1"/>
    <col min="10276" max="10276" width="5.8984375" customWidth="1"/>
    <col min="10277" max="10277" width="13.8984375" customWidth="1"/>
    <col min="10278" max="10278" width="5.8984375" customWidth="1"/>
    <col min="10279" max="10279" width="13.8984375" customWidth="1"/>
    <col min="10280" max="10280" width="5.8984375" customWidth="1"/>
    <col min="10281" max="10281" width="13.8984375" customWidth="1"/>
    <col min="10282" max="10282" width="5.8984375" customWidth="1"/>
    <col min="10283" max="10283" width="13.8984375" customWidth="1"/>
    <col min="10284" max="10284" width="5.8984375" customWidth="1"/>
    <col min="10285" max="10285" width="13.8984375" customWidth="1"/>
    <col min="10286" max="10286" width="5.8984375" customWidth="1"/>
    <col min="10287" max="10287" width="13.8984375" customWidth="1"/>
    <col min="10288" max="10288" width="5.8984375" customWidth="1"/>
    <col min="10501" max="10501" width="9.69921875" bestFit="1" customWidth="1"/>
    <col min="10502" max="10502" width="8.09765625" bestFit="1" customWidth="1"/>
    <col min="10503" max="10503" width="16.69921875" bestFit="1" customWidth="1"/>
    <col min="10504" max="10504" width="3.09765625" customWidth="1"/>
    <col min="10505" max="10505" width="13.8984375" customWidth="1"/>
    <col min="10506" max="10506" width="5.8984375" customWidth="1"/>
    <col min="10507" max="10507" width="13.59765625" bestFit="1" customWidth="1"/>
    <col min="10508" max="10508" width="5.8984375" customWidth="1"/>
    <col min="10509" max="10509" width="13.8984375" customWidth="1"/>
    <col min="10510" max="10510" width="5.8984375" customWidth="1"/>
    <col min="10511" max="10511" width="13.59765625" bestFit="1" customWidth="1"/>
    <col min="10512" max="10512" width="5.8984375" customWidth="1"/>
    <col min="10513" max="10513" width="13.59765625" bestFit="1" customWidth="1"/>
    <col min="10514" max="10514" width="5.8984375" customWidth="1"/>
    <col min="10515" max="10515" width="13.59765625" bestFit="1" customWidth="1"/>
    <col min="10516" max="10516" width="5.8984375" customWidth="1"/>
    <col min="10517" max="10517" width="13.59765625" bestFit="1" customWidth="1"/>
    <col min="10518" max="10518" width="5.8984375" customWidth="1"/>
    <col min="10519" max="10519" width="13.8984375" customWidth="1"/>
    <col min="10520" max="10520" width="5.8984375" customWidth="1"/>
    <col min="10521" max="10521" width="13.8984375" customWidth="1"/>
    <col min="10522" max="10522" width="5.8984375" customWidth="1"/>
    <col min="10523" max="10523" width="13.8984375" customWidth="1"/>
    <col min="10524" max="10524" width="5.8984375" customWidth="1"/>
    <col min="10525" max="10525" width="13.8984375" customWidth="1"/>
    <col min="10526" max="10526" width="5.8984375" customWidth="1"/>
    <col min="10527" max="10527" width="13.8984375" customWidth="1"/>
    <col min="10528" max="10528" width="5.8984375" customWidth="1"/>
    <col min="10529" max="10529" width="13.8984375" customWidth="1"/>
    <col min="10530" max="10530" width="5.8984375" customWidth="1"/>
    <col min="10531" max="10531" width="13.8984375" customWidth="1"/>
    <col min="10532" max="10532" width="5.8984375" customWidth="1"/>
    <col min="10533" max="10533" width="13.8984375" customWidth="1"/>
    <col min="10534" max="10534" width="5.8984375" customWidth="1"/>
    <col min="10535" max="10535" width="13.8984375" customWidth="1"/>
    <col min="10536" max="10536" width="5.8984375" customWidth="1"/>
    <col min="10537" max="10537" width="13.8984375" customWidth="1"/>
    <col min="10538" max="10538" width="5.8984375" customWidth="1"/>
    <col min="10539" max="10539" width="13.8984375" customWidth="1"/>
    <col min="10540" max="10540" width="5.8984375" customWidth="1"/>
    <col min="10541" max="10541" width="13.8984375" customWidth="1"/>
    <col min="10542" max="10542" width="5.8984375" customWidth="1"/>
    <col min="10543" max="10543" width="13.8984375" customWidth="1"/>
    <col min="10544" max="10544" width="5.8984375" customWidth="1"/>
    <col min="10757" max="10757" width="9.69921875" bestFit="1" customWidth="1"/>
    <col min="10758" max="10758" width="8.09765625" bestFit="1" customWidth="1"/>
    <col min="10759" max="10759" width="16.69921875" bestFit="1" customWidth="1"/>
    <col min="10760" max="10760" width="3.09765625" customWidth="1"/>
    <col min="10761" max="10761" width="13.8984375" customWidth="1"/>
    <col min="10762" max="10762" width="5.8984375" customWidth="1"/>
    <col min="10763" max="10763" width="13.59765625" bestFit="1" customWidth="1"/>
    <col min="10764" max="10764" width="5.8984375" customWidth="1"/>
    <col min="10765" max="10765" width="13.8984375" customWidth="1"/>
    <col min="10766" max="10766" width="5.8984375" customWidth="1"/>
    <col min="10767" max="10767" width="13.59765625" bestFit="1" customWidth="1"/>
    <col min="10768" max="10768" width="5.8984375" customWidth="1"/>
    <col min="10769" max="10769" width="13.59765625" bestFit="1" customWidth="1"/>
    <col min="10770" max="10770" width="5.8984375" customWidth="1"/>
    <col min="10771" max="10771" width="13.59765625" bestFit="1" customWidth="1"/>
    <col min="10772" max="10772" width="5.8984375" customWidth="1"/>
    <col min="10773" max="10773" width="13.59765625" bestFit="1" customWidth="1"/>
    <col min="10774" max="10774" width="5.8984375" customWidth="1"/>
    <col min="10775" max="10775" width="13.8984375" customWidth="1"/>
    <col min="10776" max="10776" width="5.8984375" customWidth="1"/>
    <col min="10777" max="10777" width="13.8984375" customWidth="1"/>
    <col min="10778" max="10778" width="5.8984375" customWidth="1"/>
    <col min="10779" max="10779" width="13.8984375" customWidth="1"/>
    <col min="10780" max="10780" width="5.8984375" customWidth="1"/>
    <col min="10781" max="10781" width="13.8984375" customWidth="1"/>
    <col min="10782" max="10782" width="5.8984375" customWidth="1"/>
    <col min="10783" max="10783" width="13.8984375" customWidth="1"/>
    <col min="10784" max="10784" width="5.8984375" customWidth="1"/>
    <col min="10785" max="10785" width="13.8984375" customWidth="1"/>
    <col min="10786" max="10786" width="5.8984375" customWidth="1"/>
    <col min="10787" max="10787" width="13.8984375" customWidth="1"/>
    <col min="10788" max="10788" width="5.8984375" customWidth="1"/>
    <col min="10789" max="10789" width="13.8984375" customWidth="1"/>
    <col min="10790" max="10790" width="5.8984375" customWidth="1"/>
    <col min="10791" max="10791" width="13.8984375" customWidth="1"/>
    <col min="10792" max="10792" width="5.8984375" customWidth="1"/>
    <col min="10793" max="10793" width="13.8984375" customWidth="1"/>
    <col min="10794" max="10794" width="5.8984375" customWidth="1"/>
    <col min="10795" max="10795" width="13.8984375" customWidth="1"/>
    <col min="10796" max="10796" width="5.8984375" customWidth="1"/>
    <col min="10797" max="10797" width="13.8984375" customWidth="1"/>
    <col min="10798" max="10798" width="5.8984375" customWidth="1"/>
    <col min="10799" max="10799" width="13.8984375" customWidth="1"/>
    <col min="10800" max="10800" width="5.8984375" customWidth="1"/>
    <col min="11013" max="11013" width="9.69921875" bestFit="1" customWidth="1"/>
    <col min="11014" max="11014" width="8.09765625" bestFit="1" customWidth="1"/>
    <col min="11015" max="11015" width="16.69921875" bestFit="1" customWidth="1"/>
    <col min="11016" max="11016" width="3.09765625" customWidth="1"/>
    <col min="11017" max="11017" width="13.8984375" customWidth="1"/>
    <col min="11018" max="11018" width="5.8984375" customWidth="1"/>
    <col min="11019" max="11019" width="13.59765625" bestFit="1" customWidth="1"/>
    <col min="11020" max="11020" width="5.8984375" customWidth="1"/>
    <col min="11021" max="11021" width="13.8984375" customWidth="1"/>
    <col min="11022" max="11022" width="5.8984375" customWidth="1"/>
    <col min="11023" max="11023" width="13.59765625" bestFit="1" customWidth="1"/>
    <col min="11024" max="11024" width="5.8984375" customWidth="1"/>
    <col min="11025" max="11025" width="13.59765625" bestFit="1" customWidth="1"/>
    <col min="11026" max="11026" width="5.8984375" customWidth="1"/>
    <col min="11027" max="11027" width="13.59765625" bestFit="1" customWidth="1"/>
    <col min="11028" max="11028" width="5.8984375" customWidth="1"/>
    <col min="11029" max="11029" width="13.59765625" bestFit="1" customWidth="1"/>
    <col min="11030" max="11030" width="5.8984375" customWidth="1"/>
    <col min="11031" max="11031" width="13.8984375" customWidth="1"/>
    <col min="11032" max="11032" width="5.8984375" customWidth="1"/>
    <col min="11033" max="11033" width="13.8984375" customWidth="1"/>
    <col min="11034" max="11034" width="5.8984375" customWidth="1"/>
    <col min="11035" max="11035" width="13.8984375" customWidth="1"/>
    <col min="11036" max="11036" width="5.8984375" customWidth="1"/>
    <col min="11037" max="11037" width="13.8984375" customWidth="1"/>
    <col min="11038" max="11038" width="5.8984375" customWidth="1"/>
    <col min="11039" max="11039" width="13.8984375" customWidth="1"/>
    <col min="11040" max="11040" width="5.8984375" customWidth="1"/>
    <col min="11041" max="11041" width="13.8984375" customWidth="1"/>
    <col min="11042" max="11042" width="5.8984375" customWidth="1"/>
    <col min="11043" max="11043" width="13.8984375" customWidth="1"/>
    <col min="11044" max="11044" width="5.8984375" customWidth="1"/>
    <col min="11045" max="11045" width="13.8984375" customWidth="1"/>
    <col min="11046" max="11046" width="5.8984375" customWidth="1"/>
    <col min="11047" max="11047" width="13.8984375" customWidth="1"/>
    <col min="11048" max="11048" width="5.8984375" customWidth="1"/>
    <col min="11049" max="11049" width="13.8984375" customWidth="1"/>
    <col min="11050" max="11050" width="5.8984375" customWidth="1"/>
    <col min="11051" max="11051" width="13.8984375" customWidth="1"/>
    <col min="11052" max="11052" width="5.8984375" customWidth="1"/>
    <col min="11053" max="11053" width="13.8984375" customWidth="1"/>
    <col min="11054" max="11054" width="5.8984375" customWidth="1"/>
    <col min="11055" max="11055" width="13.8984375" customWidth="1"/>
    <col min="11056" max="11056" width="5.8984375" customWidth="1"/>
    <col min="11269" max="11269" width="9.69921875" bestFit="1" customWidth="1"/>
    <col min="11270" max="11270" width="8.09765625" bestFit="1" customWidth="1"/>
    <col min="11271" max="11271" width="16.69921875" bestFit="1" customWidth="1"/>
    <col min="11272" max="11272" width="3.09765625" customWidth="1"/>
    <col min="11273" max="11273" width="13.8984375" customWidth="1"/>
    <col min="11274" max="11274" width="5.8984375" customWidth="1"/>
    <col min="11275" max="11275" width="13.59765625" bestFit="1" customWidth="1"/>
    <col min="11276" max="11276" width="5.8984375" customWidth="1"/>
    <col min="11277" max="11277" width="13.8984375" customWidth="1"/>
    <col min="11278" max="11278" width="5.8984375" customWidth="1"/>
    <col min="11279" max="11279" width="13.59765625" bestFit="1" customWidth="1"/>
    <col min="11280" max="11280" width="5.8984375" customWidth="1"/>
    <col min="11281" max="11281" width="13.59765625" bestFit="1" customWidth="1"/>
    <col min="11282" max="11282" width="5.8984375" customWidth="1"/>
    <col min="11283" max="11283" width="13.59765625" bestFit="1" customWidth="1"/>
    <col min="11284" max="11284" width="5.8984375" customWidth="1"/>
    <col min="11285" max="11285" width="13.59765625" bestFit="1" customWidth="1"/>
    <col min="11286" max="11286" width="5.8984375" customWidth="1"/>
    <col min="11287" max="11287" width="13.8984375" customWidth="1"/>
    <col min="11288" max="11288" width="5.8984375" customWidth="1"/>
    <col min="11289" max="11289" width="13.8984375" customWidth="1"/>
    <col min="11290" max="11290" width="5.8984375" customWidth="1"/>
    <col min="11291" max="11291" width="13.8984375" customWidth="1"/>
    <col min="11292" max="11292" width="5.8984375" customWidth="1"/>
    <col min="11293" max="11293" width="13.8984375" customWidth="1"/>
    <col min="11294" max="11294" width="5.8984375" customWidth="1"/>
    <col min="11295" max="11295" width="13.8984375" customWidth="1"/>
    <col min="11296" max="11296" width="5.8984375" customWidth="1"/>
    <col min="11297" max="11297" width="13.8984375" customWidth="1"/>
    <col min="11298" max="11298" width="5.8984375" customWidth="1"/>
    <col min="11299" max="11299" width="13.8984375" customWidth="1"/>
    <col min="11300" max="11300" width="5.8984375" customWidth="1"/>
    <col min="11301" max="11301" width="13.8984375" customWidth="1"/>
    <col min="11302" max="11302" width="5.8984375" customWidth="1"/>
    <col min="11303" max="11303" width="13.8984375" customWidth="1"/>
    <col min="11304" max="11304" width="5.8984375" customWidth="1"/>
    <col min="11305" max="11305" width="13.8984375" customWidth="1"/>
    <col min="11306" max="11306" width="5.8984375" customWidth="1"/>
    <col min="11307" max="11307" width="13.8984375" customWidth="1"/>
    <col min="11308" max="11308" width="5.8984375" customWidth="1"/>
    <col min="11309" max="11309" width="13.8984375" customWidth="1"/>
    <col min="11310" max="11310" width="5.8984375" customWidth="1"/>
    <col min="11311" max="11311" width="13.8984375" customWidth="1"/>
    <col min="11312" max="11312" width="5.8984375" customWidth="1"/>
    <col min="11525" max="11525" width="9.69921875" bestFit="1" customWidth="1"/>
    <col min="11526" max="11526" width="8.09765625" bestFit="1" customWidth="1"/>
    <col min="11527" max="11527" width="16.69921875" bestFit="1" customWidth="1"/>
    <col min="11528" max="11528" width="3.09765625" customWidth="1"/>
    <col min="11529" max="11529" width="13.8984375" customWidth="1"/>
    <col min="11530" max="11530" width="5.8984375" customWidth="1"/>
    <col min="11531" max="11531" width="13.59765625" bestFit="1" customWidth="1"/>
    <col min="11532" max="11532" width="5.8984375" customWidth="1"/>
    <col min="11533" max="11533" width="13.8984375" customWidth="1"/>
    <col min="11534" max="11534" width="5.8984375" customWidth="1"/>
    <col min="11535" max="11535" width="13.59765625" bestFit="1" customWidth="1"/>
    <col min="11536" max="11536" width="5.8984375" customWidth="1"/>
    <col min="11537" max="11537" width="13.59765625" bestFit="1" customWidth="1"/>
    <col min="11538" max="11538" width="5.8984375" customWidth="1"/>
    <col min="11539" max="11539" width="13.59765625" bestFit="1" customWidth="1"/>
    <col min="11540" max="11540" width="5.8984375" customWidth="1"/>
    <col min="11541" max="11541" width="13.59765625" bestFit="1" customWidth="1"/>
    <col min="11542" max="11542" width="5.8984375" customWidth="1"/>
    <col min="11543" max="11543" width="13.8984375" customWidth="1"/>
    <col min="11544" max="11544" width="5.8984375" customWidth="1"/>
    <col min="11545" max="11545" width="13.8984375" customWidth="1"/>
    <col min="11546" max="11546" width="5.8984375" customWidth="1"/>
    <col min="11547" max="11547" width="13.8984375" customWidth="1"/>
    <col min="11548" max="11548" width="5.8984375" customWidth="1"/>
    <col min="11549" max="11549" width="13.8984375" customWidth="1"/>
    <col min="11550" max="11550" width="5.8984375" customWidth="1"/>
    <col min="11551" max="11551" width="13.8984375" customWidth="1"/>
    <col min="11552" max="11552" width="5.8984375" customWidth="1"/>
    <col min="11553" max="11553" width="13.8984375" customWidth="1"/>
    <col min="11554" max="11554" width="5.8984375" customWidth="1"/>
    <col min="11555" max="11555" width="13.8984375" customWidth="1"/>
    <col min="11556" max="11556" width="5.8984375" customWidth="1"/>
    <col min="11557" max="11557" width="13.8984375" customWidth="1"/>
    <col min="11558" max="11558" width="5.8984375" customWidth="1"/>
    <col min="11559" max="11559" width="13.8984375" customWidth="1"/>
    <col min="11560" max="11560" width="5.8984375" customWidth="1"/>
    <col min="11561" max="11561" width="13.8984375" customWidth="1"/>
    <col min="11562" max="11562" width="5.8984375" customWidth="1"/>
    <col min="11563" max="11563" width="13.8984375" customWidth="1"/>
    <col min="11564" max="11564" width="5.8984375" customWidth="1"/>
    <col min="11565" max="11565" width="13.8984375" customWidth="1"/>
    <col min="11566" max="11566" width="5.8984375" customWidth="1"/>
    <col min="11567" max="11567" width="13.8984375" customWidth="1"/>
    <col min="11568" max="11568" width="5.8984375" customWidth="1"/>
    <col min="11781" max="11781" width="9.69921875" bestFit="1" customWidth="1"/>
    <col min="11782" max="11782" width="8.09765625" bestFit="1" customWidth="1"/>
    <col min="11783" max="11783" width="16.69921875" bestFit="1" customWidth="1"/>
    <col min="11784" max="11784" width="3.09765625" customWidth="1"/>
    <col min="11785" max="11785" width="13.8984375" customWidth="1"/>
    <col min="11786" max="11786" width="5.8984375" customWidth="1"/>
    <col min="11787" max="11787" width="13.59765625" bestFit="1" customWidth="1"/>
    <col min="11788" max="11788" width="5.8984375" customWidth="1"/>
    <col min="11789" max="11789" width="13.8984375" customWidth="1"/>
    <col min="11790" max="11790" width="5.8984375" customWidth="1"/>
    <col min="11791" max="11791" width="13.59765625" bestFit="1" customWidth="1"/>
    <col min="11792" max="11792" width="5.8984375" customWidth="1"/>
    <col min="11793" max="11793" width="13.59765625" bestFit="1" customWidth="1"/>
    <col min="11794" max="11794" width="5.8984375" customWidth="1"/>
    <col min="11795" max="11795" width="13.59765625" bestFit="1" customWidth="1"/>
    <col min="11796" max="11796" width="5.8984375" customWidth="1"/>
    <col min="11797" max="11797" width="13.59765625" bestFit="1" customWidth="1"/>
    <col min="11798" max="11798" width="5.8984375" customWidth="1"/>
    <col min="11799" max="11799" width="13.8984375" customWidth="1"/>
    <col min="11800" max="11800" width="5.8984375" customWidth="1"/>
    <col min="11801" max="11801" width="13.8984375" customWidth="1"/>
    <col min="11802" max="11802" width="5.8984375" customWidth="1"/>
    <col min="11803" max="11803" width="13.8984375" customWidth="1"/>
    <col min="11804" max="11804" width="5.8984375" customWidth="1"/>
    <col min="11805" max="11805" width="13.8984375" customWidth="1"/>
    <col min="11806" max="11806" width="5.8984375" customWidth="1"/>
    <col min="11807" max="11807" width="13.8984375" customWidth="1"/>
    <col min="11808" max="11808" width="5.8984375" customWidth="1"/>
    <col min="11809" max="11809" width="13.8984375" customWidth="1"/>
    <col min="11810" max="11810" width="5.8984375" customWidth="1"/>
    <col min="11811" max="11811" width="13.8984375" customWidth="1"/>
    <col min="11812" max="11812" width="5.8984375" customWidth="1"/>
    <col min="11813" max="11813" width="13.8984375" customWidth="1"/>
    <col min="11814" max="11814" width="5.8984375" customWidth="1"/>
    <col min="11815" max="11815" width="13.8984375" customWidth="1"/>
    <col min="11816" max="11816" width="5.8984375" customWidth="1"/>
    <col min="11817" max="11817" width="13.8984375" customWidth="1"/>
    <col min="11818" max="11818" width="5.8984375" customWidth="1"/>
    <col min="11819" max="11819" width="13.8984375" customWidth="1"/>
    <col min="11820" max="11820" width="5.8984375" customWidth="1"/>
    <col min="11821" max="11821" width="13.8984375" customWidth="1"/>
    <col min="11822" max="11822" width="5.8984375" customWidth="1"/>
    <col min="11823" max="11823" width="13.8984375" customWidth="1"/>
    <col min="11824" max="11824" width="5.8984375" customWidth="1"/>
    <col min="12037" max="12037" width="9.69921875" bestFit="1" customWidth="1"/>
    <col min="12038" max="12038" width="8.09765625" bestFit="1" customWidth="1"/>
    <col min="12039" max="12039" width="16.69921875" bestFit="1" customWidth="1"/>
    <col min="12040" max="12040" width="3.09765625" customWidth="1"/>
    <col min="12041" max="12041" width="13.8984375" customWidth="1"/>
    <col min="12042" max="12042" width="5.8984375" customWidth="1"/>
    <col min="12043" max="12043" width="13.59765625" bestFit="1" customWidth="1"/>
    <col min="12044" max="12044" width="5.8984375" customWidth="1"/>
    <col min="12045" max="12045" width="13.8984375" customWidth="1"/>
    <col min="12046" max="12046" width="5.8984375" customWidth="1"/>
    <col min="12047" max="12047" width="13.59765625" bestFit="1" customWidth="1"/>
    <col min="12048" max="12048" width="5.8984375" customWidth="1"/>
    <col min="12049" max="12049" width="13.59765625" bestFit="1" customWidth="1"/>
    <col min="12050" max="12050" width="5.8984375" customWidth="1"/>
    <col min="12051" max="12051" width="13.59765625" bestFit="1" customWidth="1"/>
    <col min="12052" max="12052" width="5.8984375" customWidth="1"/>
    <col min="12053" max="12053" width="13.59765625" bestFit="1" customWidth="1"/>
    <col min="12054" max="12054" width="5.8984375" customWidth="1"/>
    <col min="12055" max="12055" width="13.8984375" customWidth="1"/>
    <col min="12056" max="12056" width="5.8984375" customWidth="1"/>
    <col min="12057" max="12057" width="13.8984375" customWidth="1"/>
    <col min="12058" max="12058" width="5.8984375" customWidth="1"/>
    <col min="12059" max="12059" width="13.8984375" customWidth="1"/>
    <col min="12060" max="12060" width="5.8984375" customWidth="1"/>
    <col min="12061" max="12061" width="13.8984375" customWidth="1"/>
    <col min="12062" max="12062" width="5.8984375" customWidth="1"/>
    <col min="12063" max="12063" width="13.8984375" customWidth="1"/>
    <col min="12064" max="12064" width="5.8984375" customWidth="1"/>
    <col min="12065" max="12065" width="13.8984375" customWidth="1"/>
    <col min="12066" max="12066" width="5.8984375" customWidth="1"/>
    <col min="12067" max="12067" width="13.8984375" customWidth="1"/>
    <col min="12068" max="12068" width="5.8984375" customWidth="1"/>
    <col min="12069" max="12069" width="13.8984375" customWidth="1"/>
    <col min="12070" max="12070" width="5.8984375" customWidth="1"/>
    <col min="12071" max="12071" width="13.8984375" customWidth="1"/>
    <col min="12072" max="12072" width="5.8984375" customWidth="1"/>
    <col min="12073" max="12073" width="13.8984375" customWidth="1"/>
    <col min="12074" max="12074" width="5.8984375" customWidth="1"/>
    <col min="12075" max="12075" width="13.8984375" customWidth="1"/>
    <col min="12076" max="12076" width="5.8984375" customWidth="1"/>
    <col min="12077" max="12077" width="13.8984375" customWidth="1"/>
    <col min="12078" max="12078" width="5.8984375" customWidth="1"/>
    <col min="12079" max="12079" width="13.8984375" customWidth="1"/>
    <col min="12080" max="12080" width="5.8984375" customWidth="1"/>
    <col min="12293" max="12293" width="9.69921875" bestFit="1" customWidth="1"/>
    <col min="12294" max="12294" width="8.09765625" bestFit="1" customWidth="1"/>
    <col min="12295" max="12295" width="16.69921875" bestFit="1" customWidth="1"/>
    <col min="12296" max="12296" width="3.09765625" customWidth="1"/>
    <col min="12297" max="12297" width="13.8984375" customWidth="1"/>
    <col min="12298" max="12298" width="5.8984375" customWidth="1"/>
    <col min="12299" max="12299" width="13.59765625" bestFit="1" customWidth="1"/>
    <col min="12300" max="12300" width="5.8984375" customWidth="1"/>
    <col min="12301" max="12301" width="13.8984375" customWidth="1"/>
    <col min="12302" max="12302" width="5.8984375" customWidth="1"/>
    <col min="12303" max="12303" width="13.59765625" bestFit="1" customWidth="1"/>
    <col min="12304" max="12304" width="5.8984375" customWidth="1"/>
    <col min="12305" max="12305" width="13.59765625" bestFit="1" customWidth="1"/>
    <col min="12306" max="12306" width="5.8984375" customWidth="1"/>
    <col min="12307" max="12307" width="13.59765625" bestFit="1" customWidth="1"/>
    <col min="12308" max="12308" width="5.8984375" customWidth="1"/>
    <col min="12309" max="12309" width="13.59765625" bestFit="1" customWidth="1"/>
    <col min="12310" max="12310" width="5.8984375" customWidth="1"/>
    <col min="12311" max="12311" width="13.8984375" customWidth="1"/>
    <col min="12312" max="12312" width="5.8984375" customWidth="1"/>
    <col min="12313" max="12313" width="13.8984375" customWidth="1"/>
    <col min="12314" max="12314" width="5.8984375" customWidth="1"/>
    <col min="12315" max="12315" width="13.8984375" customWidth="1"/>
    <col min="12316" max="12316" width="5.8984375" customWidth="1"/>
    <col min="12317" max="12317" width="13.8984375" customWidth="1"/>
    <col min="12318" max="12318" width="5.8984375" customWidth="1"/>
    <col min="12319" max="12319" width="13.8984375" customWidth="1"/>
    <col min="12320" max="12320" width="5.8984375" customWidth="1"/>
    <col min="12321" max="12321" width="13.8984375" customWidth="1"/>
    <col min="12322" max="12322" width="5.8984375" customWidth="1"/>
    <col min="12323" max="12323" width="13.8984375" customWidth="1"/>
    <col min="12324" max="12324" width="5.8984375" customWidth="1"/>
    <col min="12325" max="12325" width="13.8984375" customWidth="1"/>
    <col min="12326" max="12326" width="5.8984375" customWidth="1"/>
    <col min="12327" max="12327" width="13.8984375" customWidth="1"/>
    <col min="12328" max="12328" width="5.8984375" customWidth="1"/>
    <col min="12329" max="12329" width="13.8984375" customWidth="1"/>
    <col min="12330" max="12330" width="5.8984375" customWidth="1"/>
    <col min="12331" max="12331" width="13.8984375" customWidth="1"/>
    <col min="12332" max="12332" width="5.8984375" customWidth="1"/>
    <col min="12333" max="12333" width="13.8984375" customWidth="1"/>
    <col min="12334" max="12334" width="5.8984375" customWidth="1"/>
    <col min="12335" max="12335" width="13.8984375" customWidth="1"/>
    <col min="12336" max="12336" width="5.8984375" customWidth="1"/>
    <col min="12549" max="12549" width="9.69921875" bestFit="1" customWidth="1"/>
    <col min="12550" max="12550" width="8.09765625" bestFit="1" customWidth="1"/>
    <col min="12551" max="12551" width="16.69921875" bestFit="1" customWidth="1"/>
    <col min="12552" max="12552" width="3.09765625" customWidth="1"/>
    <col min="12553" max="12553" width="13.8984375" customWidth="1"/>
    <col min="12554" max="12554" width="5.8984375" customWidth="1"/>
    <col min="12555" max="12555" width="13.59765625" bestFit="1" customWidth="1"/>
    <col min="12556" max="12556" width="5.8984375" customWidth="1"/>
    <col min="12557" max="12557" width="13.8984375" customWidth="1"/>
    <col min="12558" max="12558" width="5.8984375" customWidth="1"/>
    <col min="12559" max="12559" width="13.59765625" bestFit="1" customWidth="1"/>
    <col min="12560" max="12560" width="5.8984375" customWidth="1"/>
    <col min="12561" max="12561" width="13.59765625" bestFit="1" customWidth="1"/>
    <col min="12562" max="12562" width="5.8984375" customWidth="1"/>
    <col min="12563" max="12563" width="13.59765625" bestFit="1" customWidth="1"/>
    <col min="12564" max="12564" width="5.8984375" customWidth="1"/>
    <col min="12565" max="12565" width="13.59765625" bestFit="1" customWidth="1"/>
    <col min="12566" max="12566" width="5.8984375" customWidth="1"/>
    <col min="12567" max="12567" width="13.8984375" customWidth="1"/>
    <col min="12568" max="12568" width="5.8984375" customWidth="1"/>
    <col min="12569" max="12569" width="13.8984375" customWidth="1"/>
    <col min="12570" max="12570" width="5.8984375" customWidth="1"/>
    <col min="12571" max="12571" width="13.8984375" customWidth="1"/>
    <col min="12572" max="12572" width="5.8984375" customWidth="1"/>
    <col min="12573" max="12573" width="13.8984375" customWidth="1"/>
    <col min="12574" max="12574" width="5.8984375" customWidth="1"/>
    <col min="12575" max="12575" width="13.8984375" customWidth="1"/>
    <col min="12576" max="12576" width="5.8984375" customWidth="1"/>
    <col min="12577" max="12577" width="13.8984375" customWidth="1"/>
    <col min="12578" max="12578" width="5.8984375" customWidth="1"/>
    <col min="12579" max="12579" width="13.8984375" customWidth="1"/>
    <col min="12580" max="12580" width="5.8984375" customWidth="1"/>
    <col min="12581" max="12581" width="13.8984375" customWidth="1"/>
    <col min="12582" max="12582" width="5.8984375" customWidth="1"/>
    <col min="12583" max="12583" width="13.8984375" customWidth="1"/>
    <col min="12584" max="12584" width="5.8984375" customWidth="1"/>
    <col min="12585" max="12585" width="13.8984375" customWidth="1"/>
    <col min="12586" max="12586" width="5.8984375" customWidth="1"/>
    <col min="12587" max="12587" width="13.8984375" customWidth="1"/>
    <col min="12588" max="12588" width="5.8984375" customWidth="1"/>
    <col min="12589" max="12589" width="13.8984375" customWidth="1"/>
    <col min="12590" max="12590" width="5.8984375" customWidth="1"/>
    <col min="12591" max="12591" width="13.8984375" customWidth="1"/>
    <col min="12592" max="12592" width="5.8984375" customWidth="1"/>
    <col min="12805" max="12805" width="9.69921875" bestFit="1" customWidth="1"/>
    <col min="12806" max="12806" width="8.09765625" bestFit="1" customWidth="1"/>
    <col min="12807" max="12807" width="16.69921875" bestFit="1" customWidth="1"/>
    <col min="12808" max="12808" width="3.09765625" customWidth="1"/>
    <col min="12809" max="12809" width="13.8984375" customWidth="1"/>
    <col min="12810" max="12810" width="5.8984375" customWidth="1"/>
    <col min="12811" max="12811" width="13.59765625" bestFit="1" customWidth="1"/>
    <col min="12812" max="12812" width="5.8984375" customWidth="1"/>
    <col min="12813" max="12813" width="13.8984375" customWidth="1"/>
    <col min="12814" max="12814" width="5.8984375" customWidth="1"/>
    <col min="12815" max="12815" width="13.59765625" bestFit="1" customWidth="1"/>
    <col min="12816" max="12816" width="5.8984375" customWidth="1"/>
    <col min="12817" max="12817" width="13.59765625" bestFit="1" customWidth="1"/>
    <col min="12818" max="12818" width="5.8984375" customWidth="1"/>
    <col min="12819" max="12819" width="13.59765625" bestFit="1" customWidth="1"/>
    <col min="12820" max="12820" width="5.8984375" customWidth="1"/>
    <col min="12821" max="12821" width="13.59765625" bestFit="1" customWidth="1"/>
    <col min="12822" max="12822" width="5.8984375" customWidth="1"/>
    <col min="12823" max="12823" width="13.8984375" customWidth="1"/>
    <col min="12824" max="12824" width="5.8984375" customWidth="1"/>
    <col min="12825" max="12825" width="13.8984375" customWidth="1"/>
    <col min="12826" max="12826" width="5.8984375" customWidth="1"/>
    <col min="12827" max="12827" width="13.8984375" customWidth="1"/>
    <col min="12828" max="12828" width="5.8984375" customWidth="1"/>
    <col min="12829" max="12829" width="13.8984375" customWidth="1"/>
    <col min="12830" max="12830" width="5.8984375" customWidth="1"/>
    <col min="12831" max="12831" width="13.8984375" customWidth="1"/>
    <col min="12832" max="12832" width="5.8984375" customWidth="1"/>
    <col min="12833" max="12833" width="13.8984375" customWidth="1"/>
    <col min="12834" max="12834" width="5.8984375" customWidth="1"/>
    <col min="12835" max="12835" width="13.8984375" customWidth="1"/>
    <col min="12836" max="12836" width="5.8984375" customWidth="1"/>
    <col min="12837" max="12837" width="13.8984375" customWidth="1"/>
    <col min="12838" max="12838" width="5.8984375" customWidth="1"/>
    <col min="12839" max="12839" width="13.8984375" customWidth="1"/>
    <col min="12840" max="12840" width="5.8984375" customWidth="1"/>
    <col min="12841" max="12841" width="13.8984375" customWidth="1"/>
    <col min="12842" max="12842" width="5.8984375" customWidth="1"/>
    <col min="12843" max="12843" width="13.8984375" customWidth="1"/>
    <col min="12844" max="12844" width="5.8984375" customWidth="1"/>
    <col min="12845" max="12845" width="13.8984375" customWidth="1"/>
    <col min="12846" max="12846" width="5.8984375" customWidth="1"/>
    <col min="12847" max="12847" width="13.8984375" customWidth="1"/>
    <col min="12848" max="12848" width="5.8984375" customWidth="1"/>
    <col min="13061" max="13061" width="9.69921875" bestFit="1" customWidth="1"/>
    <col min="13062" max="13062" width="8.09765625" bestFit="1" customWidth="1"/>
    <col min="13063" max="13063" width="16.69921875" bestFit="1" customWidth="1"/>
    <col min="13064" max="13064" width="3.09765625" customWidth="1"/>
    <col min="13065" max="13065" width="13.8984375" customWidth="1"/>
    <col min="13066" max="13066" width="5.8984375" customWidth="1"/>
    <col min="13067" max="13067" width="13.59765625" bestFit="1" customWidth="1"/>
    <col min="13068" max="13068" width="5.8984375" customWidth="1"/>
    <col min="13069" max="13069" width="13.8984375" customWidth="1"/>
    <col min="13070" max="13070" width="5.8984375" customWidth="1"/>
    <col min="13071" max="13071" width="13.59765625" bestFit="1" customWidth="1"/>
    <col min="13072" max="13072" width="5.8984375" customWidth="1"/>
    <col min="13073" max="13073" width="13.59765625" bestFit="1" customWidth="1"/>
    <col min="13074" max="13074" width="5.8984375" customWidth="1"/>
    <col min="13075" max="13075" width="13.59765625" bestFit="1" customWidth="1"/>
    <col min="13076" max="13076" width="5.8984375" customWidth="1"/>
    <col min="13077" max="13077" width="13.59765625" bestFit="1" customWidth="1"/>
    <col min="13078" max="13078" width="5.8984375" customWidth="1"/>
    <col min="13079" max="13079" width="13.8984375" customWidth="1"/>
    <col min="13080" max="13080" width="5.8984375" customWidth="1"/>
    <col min="13081" max="13081" width="13.8984375" customWidth="1"/>
    <col min="13082" max="13082" width="5.8984375" customWidth="1"/>
    <col min="13083" max="13083" width="13.8984375" customWidth="1"/>
    <col min="13084" max="13084" width="5.8984375" customWidth="1"/>
    <col min="13085" max="13085" width="13.8984375" customWidth="1"/>
    <col min="13086" max="13086" width="5.8984375" customWidth="1"/>
    <col min="13087" max="13087" width="13.8984375" customWidth="1"/>
    <col min="13088" max="13088" width="5.8984375" customWidth="1"/>
    <col min="13089" max="13089" width="13.8984375" customWidth="1"/>
    <col min="13090" max="13090" width="5.8984375" customWidth="1"/>
    <col min="13091" max="13091" width="13.8984375" customWidth="1"/>
    <col min="13092" max="13092" width="5.8984375" customWidth="1"/>
    <col min="13093" max="13093" width="13.8984375" customWidth="1"/>
    <col min="13094" max="13094" width="5.8984375" customWidth="1"/>
    <col min="13095" max="13095" width="13.8984375" customWidth="1"/>
    <col min="13096" max="13096" width="5.8984375" customWidth="1"/>
    <col min="13097" max="13097" width="13.8984375" customWidth="1"/>
    <col min="13098" max="13098" width="5.8984375" customWidth="1"/>
    <col min="13099" max="13099" width="13.8984375" customWidth="1"/>
    <col min="13100" max="13100" width="5.8984375" customWidth="1"/>
    <col min="13101" max="13101" width="13.8984375" customWidth="1"/>
    <col min="13102" max="13102" width="5.8984375" customWidth="1"/>
    <col min="13103" max="13103" width="13.8984375" customWidth="1"/>
    <col min="13104" max="13104" width="5.8984375" customWidth="1"/>
    <col min="13317" max="13317" width="9.69921875" bestFit="1" customWidth="1"/>
    <col min="13318" max="13318" width="8.09765625" bestFit="1" customWidth="1"/>
    <col min="13319" max="13319" width="16.69921875" bestFit="1" customWidth="1"/>
    <col min="13320" max="13320" width="3.09765625" customWidth="1"/>
    <col min="13321" max="13321" width="13.8984375" customWidth="1"/>
    <col min="13322" max="13322" width="5.8984375" customWidth="1"/>
    <col min="13323" max="13323" width="13.59765625" bestFit="1" customWidth="1"/>
    <col min="13324" max="13324" width="5.8984375" customWidth="1"/>
    <col min="13325" max="13325" width="13.8984375" customWidth="1"/>
    <col min="13326" max="13326" width="5.8984375" customWidth="1"/>
    <col min="13327" max="13327" width="13.59765625" bestFit="1" customWidth="1"/>
    <col min="13328" max="13328" width="5.8984375" customWidth="1"/>
    <col min="13329" max="13329" width="13.59765625" bestFit="1" customWidth="1"/>
    <col min="13330" max="13330" width="5.8984375" customWidth="1"/>
    <col min="13331" max="13331" width="13.59765625" bestFit="1" customWidth="1"/>
    <col min="13332" max="13332" width="5.8984375" customWidth="1"/>
    <col min="13333" max="13333" width="13.59765625" bestFit="1" customWidth="1"/>
    <col min="13334" max="13334" width="5.8984375" customWidth="1"/>
    <col min="13335" max="13335" width="13.8984375" customWidth="1"/>
    <col min="13336" max="13336" width="5.8984375" customWidth="1"/>
    <col min="13337" max="13337" width="13.8984375" customWidth="1"/>
    <col min="13338" max="13338" width="5.8984375" customWidth="1"/>
    <col min="13339" max="13339" width="13.8984375" customWidth="1"/>
    <col min="13340" max="13340" width="5.8984375" customWidth="1"/>
    <col min="13341" max="13341" width="13.8984375" customWidth="1"/>
    <col min="13342" max="13342" width="5.8984375" customWidth="1"/>
    <col min="13343" max="13343" width="13.8984375" customWidth="1"/>
    <col min="13344" max="13344" width="5.8984375" customWidth="1"/>
    <col min="13345" max="13345" width="13.8984375" customWidth="1"/>
    <col min="13346" max="13346" width="5.8984375" customWidth="1"/>
    <col min="13347" max="13347" width="13.8984375" customWidth="1"/>
    <col min="13348" max="13348" width="5.8984375" customWidth="1"/>
    <col min="13349" max="13349" width="13.8984375" customWidth="1"/>
    <col min="13350" max="13350" width="5.8984375" customWidth="1"/>
    <col min="13351" max="13351" width="13.8984375" customWidth="1"/>
    <col min="13352" max="13352" width="5.8984375" customWidth="1"/>
    <col min="13353" max="13353" width="13.8984375" customWidth="1"/>
    <col min="13354" max="13354" width="5.8984375" customWidth="1"/>
    <col min="13355" max="13355" width="13.8984375" customWidth="1"/>
    <col min="13356" max="13356" width="5.8984375" customWidth="1"/>
    <col min="13357" max="13357" width="13.8984375" customWidth="1"/>
    <col min="13358" max="13358" width="5.8984375" customWidth="1"/>
    <col min="13359" max="13359" width="13.8984375" customWidth="1"/>
    <col min="13360" max="13360" width="5.8984375" customWidth="1"/>
    <col min="13573" max="13573" width="9.69921875" bestFit="1" customWidth="1"/>
    <col min="13574" max="13574" width="8.09765625" bestFit="1" customWidth="1"/>
    <col min="13575" max="13575" width="16.69921875" bestFit="1" customWidth="1"/>
    <col min="13576" max="13576" width="3.09765625" customWidth="1"/>
    <col min="13577" max="13577" width="13.8984375" customWidth="1"/>
    <col min="13578" max="13578" width="5.8984375" customWidth="1"/>
    <col min="13579" max="13579" width="13.59765625" bestFit="1" customWidth="1"/>
    <col min="13580" max="13580" width="5.8984375" customWidth="1"/>
    <col min="13581" max="13581" width="13.8984375" customWidth="1"/>
    <col min="13582" max="13582" width="5.8984375" customWidth="1"/>
    <col min="13583" max="13583" width="13.59765625" bestFit="1" customWidth="1"/>
    <col min="13584" max="13584" width="5.8984375" customWidth="1"/>
    <col min="13585" max="13585" width="13.59765625" bestFit="1" customWidth="1"/>
    <col min="13586" max="13586" width="5.8984375" customWidth="1"/>
    <col min="13587" max="13587" width="13.59765625" bestFit="1" customWidth="1"/>
    <col min="13588" max="13588" width="5.8984375" customWidth="1"/>
    <col min="13589" max="13589" width="13.59765625" bestFit="1" customWidth="1"/>
    <col min="13590" max="13590" width="5.8984375" customWidth="1"/>
    <col min="13591" max="13591" width="13.8984375" customWidth="1"/>
    <col min="13592" max="13592" width="5.8984375" customWidth="1"/>
    <col min="13593" max="13593" width="13.8984375" customWidth="1"/>
    <col min="13594" max="13594" width="5.8984375" customWidth="1"/>
    <col min="13595" max="13595" width="13.8984375" customWidth="1"/>
    <col min="13596" max="13596" width="5.8984375" customWidth="1"/>
    <col min="13597" max="13597" width="13.8984375" customWidth="1"/>
    <col min="13598" max="13598" width="5.8984375" customWidth="1"/>
    <col min="13599" max="13599" width="13.8984375" customWidth="1"/>
    <col min="13600" max="13600" width="5.8984375" customWidth="1"/>
    <col min="13601" max="13601" width="13.8984375" customWidth="1"/>
    <col min="13602" max="13602" width="5.8984375" customWidth="1"/>
    <col min="13603" max="13603" width="13.8984375" customWidth="1"/>
    <col min="13604" max="13604" width="5.8984375" customWidth="1"/>
    <col min="13605" max="13605" width="13.8984375" customWidth="1"/>
    <col min="13606" max="13606" width="5.8984375" customWidth="1"/>
    <col min="13607" max="13607" width="13.8984375" customWidth="1"/>
    <col min="13608" max="13608" width="5.8984375" customWidth="1"/>
    <col min="13609" max="13609" width="13.8984375" customWidth="1"/>
    <col min="13610" max="13610" width="5.8984375" customWidth="1"/>
    <col min="13611" max="13611" width="13.8984375" customWidth="1"/>
    <col min="13612" max="13612" width="5.8984375" customWidth="1"/>
    <col min="13613" max="13613" width="13.8984375" customWidth="1"/>
    <col min="13614" max="13614" width="5.8984375" customWidth="1"/>
    <col min="13615" max="13615" width="13.8984375" customWidth="1"/>
    <col min="13616" max="13616" width="5.8984375" customWidth="1"/>
    <col min="13829" max="13829" width="9.69921875" bestFit="1" customWidth="1"/>
    <col min="13830" max="13830" width="8.09765625" bestFit="1" customWidth="1"/>
    <col min="13831" max="13831" width="16.69921875" bestFit="1" customWidth="1"/>
    <col min="13832" max="13832" width="3.09765625" customWidth="1"/>
    <col min="13833" max="13833" width="13.8984375" customWidth="1"/>
    <col min="13834" max="13834" width="5.8984375" customWidth="1"/>
    <col min="13835" max="13835" width="13.59765625" bestFit="1" customWidth="1"/>
    <col min="13836" max="13836" width="5.8984375" customWidth="1"/>
    <col min="13837" max="13837" width="13.8984375" customWidth="1"/>
    <col min="13838" max="13838" width="5.8984375" customWidth="1"/>
    <col min="13839" max="13839" width="13.59765625" bestFit="1" customWidth="1"/>
    <col min="13840" max="13840" width="5.8984375" customWidth="1"/>
    <col min="13841" max="13841" width="13.59765625" bestFit="1" customWidth="1"/>
    <col min="13842" max="13842" width="5.8984375" customWidth="1"/>
    <col min="13843" max="13843" width="13.59765625" bestFit="1" customWidth="1"/>
    <col min="13844" max="13844" width="5.8984375" customWidth="1"/>
    <col min="13845" max="13845" width="13.59765625" bestFit="1" customWidth="1"/>
    <col min="13846" max="13846" width="5.8984375" customWidth="1"/>
    <col min="13847" max="13847" width="13.8984375" customWidth="1"/>
    <col min="13848" max="13848" width="5.8984375" customWidth="1"/>
    <col min="13849" max="13849" width="13.8984375" customWidth="1"/>
    <col min="13850" max="13850" width="5.8984375" customWidth="1"/>
    <col min="13851" max="13851" width="13.8984375" customWidth="1"/>
    <col min="13852" max="13852" width="5.8984375" customWidth="1"/>
    <col min="13853" max="13853" width="13.8984375" customWidth="1"/>
    <col min="13854" max="13854" width="5.8984375" customWidth="1"/>
    <col min="13855" max="13855" width="13.8984375" customWidth="1"/>
    <col min="13856" max="13856" width="5.8984375" customWidth="1"/>
    <col min="13857" max="13857" width="13.8984375" customWidth="1"/>
    <col min="13858" max="13858" width="5.8984375" customWidth="1"/>
    <col min="13859" max="13859" width="13.8984375" customWidth="1"/>
    <col min="13860" max="13860" width="5.8984375" customWidth="1"/>
    <col min="13861" max="13861" width="13.8984375" customWidth="1"/>
    <col min="13862" max="13862" width="5.8984375" customWidth="1"/>
    <col min="13863" max="13863" width="13.8984375" customWidth="1"/>
    <col min="13864" max="13864" width="5.8984375" customWidth="1"/>
    <col min="13865" max="13865" width="13.8984375" customWidth="1"/>
    <col min="13866" max="13866" width="5.8984375" customWidth="1"/>
    <col min="13867" max="13867" width="13.8984375" customWidth="1"/>
    <col min="13868" max="13868" width="5.8984375" customWidth="1"/>
    <col min="13869" max="13869" width="13.8984375" customWidth="1"/>
    <col min="13870" max="13870" width="5.8984375" customWidth="1"/>
    <col min="13871" max="13871" width="13.8984375" customWidth="1"/>
    <col min="13872" max="13872" width="5.8984375" customWidth="1"/>
    <col min="14085" max="14085" width="9.69921875" bestFit="1" customWidth="1"/>
    <col min="14086" max="14086" width="8.09765625" bestFit="1" customWidth="1"/>
    <col min="14087" max="14087" width="16.69921875" bestFit="1" customWidth="1"/>
    <col min="14088" max="14088" width="3.09765625" customWidth="1"/>
    <col min="14089" max="14089" width="13.8984375" customWidth="1"/>
    <col min="14090" max="14090" width="5.8984375" customWidth="1"/>
    <col min="14091" max="14091" width="13.59765625" bestFit="1" customWidth="1"/>
    <col min="14092" max="14092" width="5.8984375" customWidth="1"/>
    <col min="14093" max="14093" width="13.8984375" customWidth="1"/>
    <col min="14094" max="14094" width="5.8984375" customWidth="1"/>
    <col min="14095" max="14095" width="13.59765625" bestFit="1" customWidth="1"/>
    <col min="14096" max="14096" width="5.8984375" customWidth="1"/>
    <col min="14097" max="14097" width="13.59765625" bestFit="1" customWidth="1"/>
    <col min="14098" max="14098" width="5.8984375" customWidth="1"/>
    <col min="14099" max="14099" width="13.59765625" bestFit="1" customWidth="1"/>
    <col min="14100" max="14100" width="5.8984375" customWidth="1"/>
    <col min="14101" max="14101" width="13.59765625" bestFit="1" customWidth="1"/>
    <col min="14102" max="14102" width="5.8984375" customWidth="1"/>
    <col min="14103" max="14103" width="13.8984375" customWidth="1"/>
    <col min="14104" max="14104" width="5.8984375" customWidth="1"/>
    <col min="14105" max="14105" width="13.8984375" customWidth="1"/>
    <col min="14106" max="14106" width="5.8984375" customWidth="1"/>
    <col min="14107" max="14107" width="13.8984375" customWidth="1"/>
    <col min="14108" max="14108" width="5.8984375" customWidth="1"/>
    <col min="14109" max="14109" width="13.8984375" customWidth="1"/>
    <col min="14110" max="14110" width="5.8984375" customWidth="1"/>
    <col min="14111" max="14111" width="13.8984375" customWidth="1"/>
    <col min="14112" max="14112" width="5.8984375" customWidth="1"/>
    <col min="14113" max="14113" width="13.8984375" customWidth="1"/>
    <col min="14114" max="14114" width="5.8984375" customWidth="1"/>
    <col min="14115" max="14115" width="13.8984375" customWidth="1"/>
    <col min="14116" max="14116" width="5.8984375" customWidth="1"/>
    <col min="14117" max="14117" width="13.8984375" customWidth="1"/>
    <col min="14118" max="14118" width="5.8984375" customWidth="1"/>
    <col min="14119" max="14119" width="13.8984375" customWidth="1"/>
    <col min="14120" max="14120" width="5.8984375" customWidth="1"/>
    <col min="14121" max="14121" width="13.8984375" customWidth="1"/>
    <col min="14122" max="14122" width="5.8984375" customWidth="1"/>
    <col min="14123" max="14123" width="13.8984375" customWidth="1"/>
    <col min="14124" max="14124" width="5.8984375" customWidth="1"/>
    <col min="14125" max="14125" width="13.8984375" customWidth="1"/>
    <col min="14126" max="14126" width="5.8984375" customWidth="1"/>
    <col min="14127" max="14127" width="13.8984375" customWidth="1"/>
    <col min="14128" max="14128" width="5.8984375" customWidth="1"/>
    <col min="14341" max="14341" width="9.69921875" bestFit="1" customWidth="1"/>
    <col min="14342" max="14342" width="8.09765625" bestFit="1" customWidth="1"/>
    <col min="14343" max="14343" width="16.69921875" bestFit="1" customWidth="1"/>
    <col min="14344" max="14344" width="3.09765625" customWidth="1"/>
    <col min="14345" max="14345" width="13.8984375" customWidth="1"/>
    <col min="14346" max="14346" width="5.8984375" customWidth="1"/>
    <col min="14347" max="14347" width="13.59765625" bestFit="1" customWidth="1"/>
    <col min="14348" max="14348" width="5.8984375" customWidth="1"/>
    <col min="14349" max="14349" width="13.8984375" customWidth="1"/>
    <col min="14350" max="14350" width="5.8984375" customWidth="1"/>
    <col min="14351" max="14351" width="13.59765625" bestFit="1" customWidth="1"/>
    <col min="14352" max="14352" width="5.8984375" customWidth="1"/>
    <col min="14353" max="14353" width="13.59765625" bestFit="1" customWidth="1"/>
    <col min="14354" max="14354" width="5.8984375" customWidth="1"/>
    <col min="14355" max="14355" width="13.59765625" bestFit="1" customWidth="1"/>
    <col min="14356" max="14356" width="5.8984375" customWidth="1"/>
    <col min="14357" max="14357" width="13.59765625" bestFit="1" customWidth="1"/>
    <col min="14358" max="14358" width="5.8984375" customWidth="1"/>
    <col min="14359" max="14359" width="13.8984375" customWidth="1"/>
    <col min="14360" max="14360" width="5.8984375" customWidth="1"/>
    <col min="14361" max="14361" width="13.8984375" customWidth="1"/>
    <col min="14362" max="14362" width="5.8984375" customWidth="1"/>
    <col min="14363" max="14363" width="13.8984375" customWidth="1"/>
    <col min="14364" max="14364" width="5.8984375" customWidth="1"/>
    <col min="14365" max="14365" width="13.8984375" customWidth="1"/>
    <col min="14366" max="14366" width="5.8984375" customWidth="1"/>
    <col min="14367" max="14367" width="13.8984375" customWidth="1"/>
    <col min="14368" max="14368" width="5.8984375" customWidth="1"/>
    <col min="14369" max="14369" width="13.8984375" customWidth="1"/>
    <col min="14370" max="14370" width="5.8984375" customWidth="1"/>
    <col min="14371" max="14371" width="13.8984375" customWidth="1"/>
    <col min="14372" max="14372" width="5.8984375" customWidth="1"/>
    <col min="14373" max="14373" width="13.8984375" customWidth="1"/>
    <col min="14374" max="14374" width="5.8984375" customWidth="1"/>
    <col min="14375" max="14375" width="13.8984375" customWidth="1"/>
    <col min="14376" max="14376" width="5.8984375" customWidth="1"/>
    <col min="14377" max="14377" width="13.8984375" customWidth="1"/>
    <col min="14378" max="14378" width="5.8984375" customWidth="1"/>
    <col min="14379" max="14379" width="13.8984375" customWidth="1"/>
    <col min="14380" max="14380" width="5.8984375" customWidth="1"/>
    <col min="14381" max="14381" width="13.8984375" customWidth="1"/>
    <col min="14382" max="14382" width="5.8984375" customWidth="1"/>
    <col min="14383" max="14383" width="13.8984375" customWidth="1"/>
    <col min="14384" max="14384" width="5.8984375" customWidth="1"/>
    <col min="14597" max="14597" width="9.69921875" bestFit="1" customWidth="1"/>
    <col min="14598" max="14598" width="8.09765625" bestFit="1" customWidth="1"/>
    <col min="14599" max="14599" width="16.69921875" bestFit="1" customWidth="1"/>
    <col min="14600" max="14600" width="3.09765625" customWidth="1"/>
    <col min="14601" max="14601" width="13.8984375" customWidth="1"/>
    <col min="14602" max="14602" width="5.8984375" customWidth="1"/>
    <col min="14603" max="14603" width="13.59765625" bestFit="1" customWidth="1"/>
    <col min="14604" max="14604" width="5.8984375" customWidth="1"/>
    <col min="14605" max="14605" width="13.8984375" customWidth="1"/>
    <col min="14606" max="14606" width="5.8984375" customWidth="1"/>
    <col min="14607" max="14607" width="13.59765625" bestFit="1" customWidth="1"/>
    <col min="14608" max="14608" width="5.8984375" customWidth="1"/>
    <col min="14609" max="14609" width="13.59765625" bestFit="1" customWidth="1"/>
    <col min="14610" max="14610" width="5.8984375" customWidth="1"/>
    <col min="14611" max="14611" width="13.59765625" bestFit="1" customWidth="1"/>
    <col min="14612" max="14612" width="5.8984375" customWidth="1"/>
    <col min="14613" max="14613" width="13.59765625" bestFit="1" customWidth="1"/>
    <col min="14614" max="14614" width="5.8984375" customWidth="1"/>
    <col min="14615" max="14615" width="13.8984375" customWidth="1"/>
    <col min="14616" max="14616" width="5.8984375" customWidth="1"/>
    <col min="14617" max="14617" width="13.8984375" customWidth="1"/>
    <col min="14618" max="14618" width="5.8984375" customWidth="1"/>
    <col min="14619" max="14619" width="13.8984375" customWidth="1"/>
    <col min="14620" max="14620" width="5.8984375" customWidth="1"/>
    <col min="14621" max="14621" width="13.8984375" customWidth="1"/>
    <col min="14622" max="14622" width="5.8984375" customWidth="1"/>
    <col min="14623" max="14623" width="13.8984375" customWidth="1"/>
    <col min="14624" max="14624" width="5.8984375" customWidth="1"/>
    <col min="14625" max="14625" width="13.8984375" customWidth="1"/>
    <col min="14626" max="14626" width="5.8984375" customWidth="1"/>
    <col min="14627" max="14627" width="13.8984375" customWidth="1"/>
    <col min="14628" max="14628" width="5.8984375" customWidth="1"/>
    <col min="14629" max="14629" width="13.8984375" customWidth="1"/>
    <col min="14630" max="14630" width="5.8984375" customWidth="1"/>
    <col min="14631" max="14631" width="13.8984375" customWidth="1"/>
    <col min="14632" max="14632" width="5.8984375" customWidth="1"/>
    <col min="14633" max="14633" width="13.8984375" customWidth="1"/>
    <col min="14634" max="14634" width="5.8984375" customWidth="1"/>
    <col min="14635" max="14635" width="13.8984375" customWidth="1"/>
    <col min="14636" max="14636" width="5.8984375" customWidth="1"/>
    <col min="14637" max="14637" width="13.8984375" customWidth="1"/>
    <col min="14638" max="14638" width="5.8984375" customWidth="1"/>
    <col min="14639" max="14639" width="13.8984375" customWidth="1"/>
    <col min="14640" max="14640" width="5.8984375" customWidth="1"/>
    <col min="14853" max="14853" width="9.69921875" bestFit="1" customWidth="1"/>
    <col min="14854" max="14854" width="8.09765625" bestFit="1" customWidth="1"/>
    <col min="14855" max="14855" width="16.69921875" bestFit="1" customWidth="1"/>
    <col min="14856" max="14856" width="3.09765625" customWidth="1"/>
    <col min="14857" max="14857" width="13.8984375" customWidth="1"/>
    <col min="14858" max="14858" width="5.8984375" customWidth="1"/>
    <col min="14859" max="14859" width="13.59765625" bestFit="1" customWidth="1"/>
    <col min="14860" max="14860" width="5.8984375" customWidth="1"/>
    <col min="14861" max="14861" width="13.8984375" customWidth="1"/>
    <col min="14862" max="14862" width="5.8984375" customWidth="1"/>
    <col min="14863" max="14863" width="13.59765625" bestFit="1" customWidth="1"/>
    <col min="14864" max="14864" width="5.8984375" customWidth="1"/>
    <col min="14865" max="14865" width="13.59765625" bestFit="1" customWidth="1"/>
    <col min="14866" max="14866" width="5.8984375" customWidth="1"/>
    <col min="14867" max="14867" width="13.59765625" bestFit="1" customWidth="1"/>
    <col min="14868" max="14868" width="5.8984375" customWidth="1"/>
    <col min="14869" max="14869" width="13.59765625" bestFit="1" customWidth="1"/>
    <col min="14870" max="14870" width="5.8984375" customWidth="1"/>
    <col min="14871" max="14871" width="13.8984375" customWidth="1"/>
    <col min="14872" max="14872" width="5.8984375" customWidth="1"/>
    <col min="14873" max="14873" width="13.8984375" customWidth="1"/>
    <col min="14874" max="14874" width="5.8984375" customWidth="1"/>
    <col min="14875" max="14875" width="13.8984375" customWidth="1"/>
    <col min="14876" max="14876" width="5.8984375" customWidth="1"/>
    <col min="14877" max="14877" width="13.8984375" customWidth="1"/>
    <col min="14878" max="14878" width="5.8984375" customWidth="1"/>
    <col min="14879" max="14879" width="13.8984375" customWidth="1"/>
    <col min="14880" max="14880" width="5.8984375" customWidth="1"/>
    <col min="14881" max="14881" width="13.8984375" customWidth="1"/>
    <col min="14882" max="14882" width="5.8984375" customWidth="1"/>
    <col min="14883" max="14883" width="13.8984375" customWidth="1"/>
    <col min="14884" max="14884" width="5.8984375" customWidth="1"/>
    <col min="14885" max="14885" width="13.8984375" customWidth="1"/>
    <col min="14886" max="14886" width="5.8984375" customWidth="1"/>
    <col min="14887" max="14887" width="13.8984375" customWidth="1"/>
    <col min="14888" max="14888" width="5.8984375" customWidth="1"/>
    <col min="14889" max="14889" width="13.8984375" customWidth="1"/>
    <col min="14890" max="14890" width="5.8984375" customWidth="1"/>
    <col min="14891" max="14891" width="13.8984375" customWidth="1"/>
    <col min="14892" max="14892" width="5.8984375" customWidth="1"/>
    <col min="14893" max="14893" width="13.8984375" customWidth="1"/>
    <col min="14894" max="14894" width="5.8984375" customWidth="1"/>
    <col min="14895" max="14895" width="13.8984375" customWidth="1"/>
    <col min="14896" max="14896" width="5.8984375" customWidth="1"/>
    <col min="15109" max="15109" width="9.69921875" bestFit="1" customWidth="1"/>
    <col min="15110" max="15110" width="8.09765625" bestFit="1" customWidth="1"/>
    <col min="15111" max="15111" width="16.69921875" bestFit="1" customWidth="1"/>
    <col min="15112" max="15112" width="3.09765625" customWidth="1"/>
    <col min="15113" max="15113" width="13.8984375" customWidth="1"/>
    <col min="15114" max="15114" width="5.8984375" customWidth="1"/>
    <col min="15115" max="15115" width="13.59765625" bestFit="1" customWidth="1"/>
    <col min="15116" max="15116" width="5.8984375" customWidth="1"/>
    <col min="15117" max="15117" width="13.8984375" customWidth="1"/>
    <col min="15118" max="15118" width="5.8984375" customWidth="1"/>
    <col min="15119" max="15119" width="13.59765625" bestFit="1" customWidth="1"/>
    <col min="15120" max="15120" width="5.8984375" customWidth="1"/>
    <col min="15121" max="15121" width="13.59765625" bestFit="1" customWidth="1"/>
    <col min="15122" max="15122" width="5.8984375" customWidth="1"/>
    <col min="15123" max="15123" width="13.59765625" bestFit="1" customWidth="1"/>
    <col min="15124" max="15124" width="5.8984375" customWidth="1"/>
    <col min="15125" max="15125" width="13.59765625" bestFit="1" customWidth="1"/>
    <col min="15126" max="15126" width="5.8984375" customWidth="1"/>
    <col min="15127" max="15127" width="13.8984375" customWidth="1"/>
    <col min="15128" max="15128" width="5.8984375" customWidth="1"/>
    <col min="15129" max="15129" width="13.8984375" customWidth="1"/>
    <col min="15130" max="15130" width="5.8984375" customWidth="1"/>
    <col min="15131" max="15131" width="13.8984375" customWidth="1"/>
    <col min="15132" max="15132" width="5.8984375" customWidth="1"/>
    <col min="15133" max="15133" width="13.8984375" customWidth="1"/>
    <col min="15134" max="15134" width="5.8984375" customWidth="1"/>
    <col min="15135" max="15135" width="13.8984375" customWidth="1"/>
    <col min="15136" max="15136" width="5.8984375" customWidth="1"/>
    <col min="15137" max="15137" width="13.8984375" customWidth="1"/>
    <col min="15138" max="15138" width="5.8984375" customWidth="1"/>
    <col min="15139" max="15139" width="13.8984375" customWidth="1"/>
    <col min="15140" max="15140" width="5.8984375" customWidth="1"/>
    <col min="15141" max="15141" width="13.8984375" customWidth="1"/>
    <col min="15142" max="15142" width="5.8984375" customWidth="1"/>
    <col min="15143" max="15143" width="13.8984375" customWidth="1"/>
    <col min="15144" max="15144" width="5.8984375" customWidth="1"/>
    <col min="15145" max="15145" width="13.8984375" customWidth="1"/>
    <col min="15146" max="15146" width="5.8984375" customWidth="1"/>
    <col min="15147" max="15147" width="13.8984375" customWidth="1"/>
    <col min="15148" max="15148" width="5.8984375" customWidth="1"/>
    <col min="15149" max="15149" width="13.8984375" customWidth="1"/>
    <col min="15150" max="15150" width="5.8984375" customWidth="1"/>
    <col min="15151" max="15151" width="13.8984375" customWidth="1"/>
    <col min="15152" max="15152" width="5.8984375" customWidth="1"/>
    <col min="15365" max="15365" width="9.69921875" bestFit="1" customWidth="1"/>
    <col min="15366" max="15366" width="8.09765625" bestFit="1" customWidth="1"/>
    <col min="15367" max="15367" width="16.69921875" bestFit="1" customWidth="1"/>
    <col min="15368" max="15368" width="3.09765625" customWidth="1"/>
    <col min="15369" max="15369" width="13.8984375" customWidth="1"/>
    <col min="15370" max="15370" width="5.8984375" customWidth="1"/>
    <col min="15371" max="15371" width="13.59765625" bestFit="1" customWidth="1"/>
    <col min="15372" max="15372" width="5.8984375" customWidth="1"/>
    <col min="15373" max="15373" width="13.8984375" customWidth="1"/>
    <col min="15374" max="15374" width="5.8984375" customWidth="1"/>
    <col min="15375" max="15375" width="13.59765625" bestFit="1" customWidth="1"/>
    <col min="15376" max="15376" width="5.8984375" customWidth="1"/>
    <col min="15377" max="15377" width="13.59765625" bestFit="1" customWidth="1"/>
    <col min="15378" max="15378" width="5.8984375" customWidth="1"/>
    <col min="15379" max="15379" width="13.59765625" bestFit="1" customWidth="1"/>
    <col min="15380" max="15380" width="5.8984375" customWidth="1"/>
    <col min="15381" max="15381" width="13.59765625" bestFit="1" customWidth="1"/>
    <col min="15382" max="15382" width="5.8984375" customWidth="1"/>
    <col min="15383" max="15383" width="13.8984375" customWidth="1"/>
    <col min="15384" max="15384" width="5.8984375" customWidth="1"/>
    <col min="15385" max="15385" width="13.8984375" customWidth="1"/>
    <col min="15386" max="15386" width="5.8984375" customWidth="1"/>
    <col min="15387" max="15387" width="13.8984375" customWidth="1"/>
    <col min="15388" max="15388" width="5.8984375" customWidth="1"/>
    <col min="15389" max="15389" width="13.8984375" customWidth="1"/>
    <col min="15390" max="15390" width="5.8984375" customWidth="1"/>
    <col min="15391" max="15391" width="13.8984375" customWidth="1"/>
    <col min="15392" max="15392" width="5.8984375" customWidth="1"/>
    <col min="15393" max="15393" width="13.8984375" customWidth="1"/>
    <col min="15394" max="15394" width="5.8984375" customWidth="1"/>
    <col min="15395" max="15395" width="13.8984375" customWidth="1"/>
    <col min="15396" max="15396" width="5.8984375" customWidth="1"/>
    <col min="15397" max="15397" width="13.8984375" customWidth="1"/>
    <col min="15398" max="15398" width="5.8984375" customWidth="1"/>
    <col min="15399" max="15399" width="13.8984375" customWidth="1"/>
    <col min="15400" max="15400" width="5.8984375" customWidth="1"/>
    <col min="15401" max="15401" width="13.8984375" customWidth="1"/>
    <col min="15402" max="15402" width="5.8984375" customWidth="1"/>
    <col min="15403" max="15403" width="13.8984375" customWidth="1"/>
    <col min="15404" max="15404" width="5.8984375" customWidth="1"/>
    <col min="15405" max="15405" width="13.8984375" customWidth="1"/>
    <col min="15406" max="15406" width="5.8984375" customWidth="1"/>
    <col min="15407" max="15407" width="13.8984375" customWidth="1"/>
    <col min="15408" max="15408" width="5.8984375" customWidth="1"/>
    <col min="15621" max="15621" width="9.69921875" bestFit="1" customWidth="1"/>
    <col min="15622" max="15622" width="8.09765625" bestFit="1" customWidth="1"/>
    <col min="15623" max="15623" width="16.69921875" bestFit="1" customWidth="1"/>
    <col min="15624" max="15624" width="3.09765625" customWidth="1"/>
    <col min="15625" max="15625" width="13.8984375" customWidth="1"/>
    <col min="15626" max="15626" width="5.8984375" customWidth="1"/>
    <col min="15627" max="15627" width="13.59765625" bestFit="1" customWidth="1"/>
    <col min="15628" max="15628" width="5.8984375" customWidth="1"/>
    <col min="15629" max="15629" width="13.8984375" customWidth="1"/>
    <col min="15630" max="15630" width="5.8984375" customWidth="1"/>
    <col min="15631" max="15631" width="13.59765625" bestFit="1" customWidth="1"/>
    <col min="15632" max="15632" width="5.8984375" customWidth="1"/>
    <col min="15633" max="15633" width="13.59765625" bestFit="1" customWidth="1"/>
    <col min="15634" max="15634" width="5.8984375" customWidth="1"/>
    <col min="15635" max="15635" width="13.59765625" bestFit="1" customWidth="1"/>
    <col min="15636" max="15636" width="5.8984375" customWidth="1"/>
    <col min="15637" max="15637" width="13.59765625" bestFit="1" customWidth="1"/>
    <col min="15638" max="15638" width="5.8984375" customWidth="1"/>
    <col min="15639" max="15639" width="13.8984375" customWidth="1"/>
    <col min="15640" max="15640" width="5.8984375" customWidth="1"/>
    <col min="15641" max="15641" width="13.8984375" customWidth="1"/>
    <col min="15642" max="15642" width="5.8984375" customWidth="1"/>
    <col min="15643" max="15643" width="13.8984375" customWidth="1"/>
    <col min="15644" max="15644" width="5.8984375" customWidth="1"/>
    <col min="15645" max="15645" width="13.8984375" customWidth="1"/>
    <col min="15646" max="15646" width="5.8984375" customWidth="1"/>
    <col min="15647" max="15647" width="13.8984375" customWidth="1"/>
    <col min="15648" max="15648" width="5.8984375" customWidth="1"/>
    <col min="15649" max="15649" width="13.8984375" customWidth="1"/>
    <col min="15650" max="15650" width="5.8984375" customWidth="1"/>
    <col min="15651" max="15651" width="13.8984375" customWidth="1"/>
    <col min="15652" max="15652" width="5.8984375" customWidth="1"/>
    <col min="15653" max="15653" width="13.8984375" customWidth="1"/>
    <col min="15654" max="15654" width="5.8984375" customWidth="1"/>
    <col min="15655" max="15655" width="13.8984375" customWidth="1"/>
    <col min="15656" max="15656" width="5.8984375" customWidth="1"/>
    <col min="15657" max="15657" width="13.8984375" customWidth="1"/>
    <col min="15658" max="15658" width="5.8984375" customWidth="1"/>
    <col min="15659" max="15659" width="13.8984375" customWidth="1"/>
    <col min="15660" max="15660" width="5.8984375" customWidth="1"/>
    <col min="15661" max="15661" width="13.8984375" customWidth="1"/>
    <col min="15662" max="15662" width="5.8984375" customWidth="1"/>
    <col min="15663" max="15663" width="13.8984375" customWidth="1"/>
    <col min="15664" max="15664" width="5.8984375" customWidth="1"/>
    <col min="15877" max="15877" width="9.69921875" bestFit="1" customWidth="1"/>
    <col min="15878" max="15878" width="8.09765625" bestFit="1" customWidth="1"/>
    <col min="15879" max="15879" width="16.69921875" bestFit="1" customWidth="1"/>
    <col min="15880" max="15880" width="3.09765625" customWidth="1"/>
    <col min="15881" max="15881" width="13.8984375" customWidth="1"/>
    <col min="15882" max="15882" width="5.8984375" customWidth="1"/>
    <col min="15883" max="15883" width="13.59765625" bestFit="1" customWidth="1"/>
    <col min="15884" max="15884" width="5.8984375" customWidth="1"/>
    <col min="15885" max="15885" width="13.8984375" customWidth="1"/>
    <col min="15886" max="15886" width="5.8984375" customWidth="1"/>
    <col min="15887" max="15887" width="13.59765625" bestFit="1" customWidth="1"/>
    <col min="15888" max="15888" width="5.8984375" customWidth="1"/>
    <col min="15889" max="15889" width="13.59765625" bestFit="1" customWidth="1"/>
    <col min="15890" max="15890" width="5.8984375" customWidth="1"/>
    <col min="15891" max="15891" width="13.59765625" bestFit="1" customWidth="1"/>
    <col min="15892" max="15892" width="5.8984375" customWidth="1"/>
    <col min="15893" max="15893" width="13.59765625" bestFit="1" customWidth="1"/>
    <col min="15894" max="15894" width="5.8984375" customWidth="1"/>
    <col min="15895" max="15895" width="13.8984375" customWidth="1"/>
    <col min="15896" max="15896" width="5.8984375" customWidth="1"/>
    <col min="15897" max="15897" width="13.8984375" customWidth="1"/>
    <col min="15898" max="15898" width="5.8984375" customWidth="1"/>
    <col min="15899" max="15899" width="13.8984375" customWidth="1"/>
    <col min="15900" max="15900" width="5.8984375" customWidth="1"/>
    <col min="15901" max="15901" width="13.8984375" customWidth="1"/>
    <col min="15902" max="15902" width="5.8984375" customWidth="1"/>
    <col min="15903" max="15903" width="13.8984375" customWidth="1"/>
    <col min="15904" max="15904" width="5.8984375" customWidth="1"/>
    <col min="15905" max="15905" width="13.8984375" customWidth="1"/>
    <col min="15906" max="15906" width="5.8984375" customWidth="1"/>
    <col min="15907" max="15907" width="13.8984375" customWidth="1"/>
    <col min="15908" max="15908" width="5.8984375" customWidth="1"/>
    <col min="15909" max="15909" width="13.8984375" customWidth="1"/>
    <col min="15910" max="15910" width="5.8984375" customWidth="1"/>
    <col min="15911" max="15911" width="13.8984375" customWidth="1"/>
    <col min="15912" max="15912" width="5.8984375" customWidth="1"/>
    <col min="15913" max="15913" width="13.8984375" customWidth="1"/>
    <col min="15914" max="15914" width="5.8984375" customWidth="1"/>
    <col min="15915" max="15915" width="13.8984375" customWidth="1"/>
    <col min="15916" max="15916" width="5.8984375" customWidth="1"/>
    <col min="15917" max="15917" width="13.8984375" customWidth="1"/>
    <col min="15918" max="15918" width="5.8984375" customWidth="1"/>
    <col min="15919" max="15919" width="13.8984375" customWidth="1"/>
    <col min="15920" max="15920" width="5.8984375" customWidth="1"/>
    <col min="16133" max="16133" width="9.69921875" bestFit="1" customWidth="1"/>
    <col min="16134" max="16134" width="8.09765625" bestFit="1" customWidth="1"/>
    <col min="16135" max="16135" width="16.69921875" bestFit="1" customWidth="1"/>
    <col min="16136" max="16136" width="3.09765625" customWidth="1"/>
    <col min="16137" max="16137" width="13.8984375" customWidth="1"/>
    <col min="16138" max="16138" width="5.8984375" customWidth="1"/>
    <col min="16139" max="16139" width="13.59765625" bestFit="1" customWidth="1"/>
    <col min="16140" max="16140" width="5.8984375" customWidth="1"/>
    <col min="16141" max="16141" width="13.8984375" customWidth="1"/>
    <col min="16142" max="16142" width="5.8984375" customWidth="1"/>
    <col min="16143" max="16143" width="13.59765625" bestFit="1" customWidth="1"/>
    <col min="16144" max="16144" width="5.8984375" customWidth="1"/>
    <col min="16145" max="16145" width="13.59765625" bestFit="1" customWidth="1"/>
    <col min="16146" max="16146" width="5.8984375" customWidth="1"/>
    <col min="16147" max="16147" width="13.59765625" bestFit="1" customWidth="1"/>
    <col min="16148" max="16148" width="5.8984375" customWidth="1"/>
    <col min="16149" max="16149" width="13.59765625" bestFit="1" customWidth="1"/>
    <col min="16150" max="16150" width="5.8984375" customWidth="1"/>
    <col min="16151" max="16151" width="13.8984375" customWidth="1"/>
    <col min="16152" max="16152" width="5.8984375" customWidth="1"/>
    <col min="16153" max="16153" width="13.8984375" customWidth="1"/>
    <col min="16154" max="16154" width="5.8984375" customWidth="1"/>
    <col min="16155" max="16155" width="13.8984375" customWidth="1"/>
    <col min="16156" max="16156" width="5.8984375" customWidth="1"/>
    <col min="16157" max="16157" width="13.8984375" customWidth="1"/>
    <col min="16158" max="16158" width="5.8984375" customWidth="1"/>
    <col min="16159" max="16159" width="13.8984375" customWidth="1"/>
    <col min="16160" max="16160" width="5.8984375" customWidth="1"/>
    <col min="16161" max="16161" width="13.8984375" customWidth="1"/>
    <col min="16162" max="16162" width="5.8984375" customWidth="1"/>
    <col min="16163" max="16163" width="13.8984375" customWidth="1"/>
    <col min="16164" max="16164" width="5.8984375" customWidth="1"/>
    <col min="16165" max="16165" width="13.8984375" customWidth="1"/>
    <col min="16166" max="16166" width="5.8984375" customWidth="1"/>
    <col min="16167" max="16167" width="13.8984375" customWidth="1"/>
    <col min="16168" max="16168" width="5.8984375" customWidth="1"/>
    <col min="16169" max="16169" width="13.8984375" customWidth="1"/>
    <col min="16170" max="16170" width="5.8984375" customWidth="1"/>
    <col min="16171" max="16171" width="13.8984375" customWidth="1"/>
    <col min="16172" max="16172" width="5.8984375" customWidth="1"/>
    <col min="16173" max="16173" width="13.8984375" customWidth="1"/>
    <col min="16174" max="16174" width="5.8984375" customWidth="1"/>
    <col min="16175" max="16175" width="13.8984375" customWidth="1"/>
    <col min="16176" max="16176" width="5.8984375" customWidth="1"/>
  </cols>
  <sheetData>
    <row r="1" spans="1:48" s="10" customFormat="1" ht="27" customHeight="1" x14ac:dyDescent="0.25">
      <c r="A1" s="101" t="s">
        <v>36</v>
      </c>
      <c r="B1" s="102"/>
      <c r="C1" s="101" t="s">
        <v>37</v>
      </c>
      <c r="E1" s="89" t="s">
        <v>2</v>
      </c>
      <c r="F1" s="90"/>
      <c r="G1" s="89" t="s">
        <v>338</v>
      </c>
      <c r="H1" s="90"/>
      <c r="I1" s="89" t="s">
        <v>38</v>
      </c>
      <c r="J1" s="90"/>
      <c r="K1" s="89" t="s">
        <v>7</v>
      </c>
      <c r="L1" s="90"/>
      <c r="M1" s="89" t="s">
        <v>10</v>
      </c>
      <c r="N1" s="90"/>
      <c r="O1" s="89" t="s">
        <v>159</v>
      </c>
      <c r="P1" s="90"/>
      <c r="Q1" s="89" t="s">
        <v>13</v>
      </c>
      <c r="R1" s="90"/>
      <c r="S1" s="89" t="s">
        <v>14</v>
      </c>
      <c r="T1" s="90"/>
      <c r="U1" s="89" t="s">
        <v>155</v>
      </c>
      <c r="V1" s="90"/>
      <c r="W1" s="89" t="s">
        <v>16</v>
      </c>
      <c r="X1" s="90"/>
      <c r="Y1" s="89" t="s">
        <v>18</v>
      </c>
      <c r="Z1" s="90"/>
      <c r="AA1" s="89" t="s">
        <v>21</v>
      </c>
      <c r="AB1" s="90"/>
      <c r="AC1" s="89" t="s">
        <v>19</v>
      </c>
      <c r="AD1" s="90"/>
      <c r="AE1" s="89" t="s">
        <v>25</v>
      </c>
      <c r="AF1" s="90"/>
      <c r="AG1" s="89" t="s">
        <v>156</v>
      </c>
      <c r="AH1" s="90"/>
      <c r="AI1" s="89" t="s">
        <v>27</v>
      </c>
      <c r="AJ1" s="90"/>
      <c r="AK1" s="89" t="s">
        <v>28</v>
      </c>
      <c r="AL1" s="90"/>
      <c r="AM1" s="89" t="s">
        <v>161</v>
      </c>
      <c r="AN1" s="90"/>
      <c r="AO1" s="89" t="s">
        <v>228</v>
      </c>
      <c r="AP1" s="90"/>
      <c r="AQ1" s="89" t="s">
        <v>230</v>
      </c>
      <c r="AR1" s="90"/>
      <c r="AS1" s="89" t="s">
        <v>152</v>
      </c>
      <c r="AT1" s="90"/>
      <c r="AU1" s="89" t="s">
        <v>33</v>
      </c>
      <c r="AV1" s="90"/>
    </row>
    <row r="2" spans="1:48" x14ac:dyDescent="0.25">
      <c r="A2" s="85">
        <v>46039</v>
      </c>
      <c r="B2" s="86" t="s">
        <v>39</v>
      </c>
      <c r="C2" s="87" t="s">
        <v>40</v>
      </c>
      <c r="E2" s="27" t="s">
        <v>191</v>
      </c>
      <c r="F2" s="26">
        <v>27.8</v>
      </c>
      <c r="G2" s="27"/>
      <c r="H2" s="26"/>
      <c r="I2" s="27" t="s">
        <v>162</v>
      </c>
      <c r="J2" s="26">
        <v>28.5</v>
      </c>
      <c r="K2" s="27" t="s">
        <v>162</v>
      </c>
      <c r="L2" s="26">
        <v>28.5</v>
      </c>
      <c r="M2" s="27" t="s">
        <v>162</v>
      </c>
      <c r="N2" s="26">
        <v>28.5</v>
      </c>
      <c r="O2" s="110" t="s">
        <v>192</v>
      </c>
      <c r="P2" s="111">
        <v>4.0999999999999996</v>
      </c>
      <c r="Q2" s="27" t="s">
        <v>164</v>
      </c>
      <c r="R2" s="26">
        <v>29</v>
      </c>
      <c r="S2" s="27" t="s">
        <v>162</v>
      </c>
      <c r="T2" s="26">
        <v>28.5</v>
      </c>
      <c r="U2" s="27" t="s">
        <v>164</v>
      </c>
      <c r="V2" s="26">
        <v>29</v>
      </c>
      <c r="W2" s="27" t="s">
        <v>164</v>
      </c>
      <c r="X2" s="26">
        <v>29</v>
      </c>
      <c r="Y2" s="27" t="s">
        <v>162</v>
      </c>
      <c r="Z2" s="26">
        <v>28.5</v>
      </c>
      <c r="AA2" s="110" t="s">
        <v>176</v>
      </c>
      <c r="AB2" s="111">
        <v>5</v>
      </c>
      <c r="AC2" s="27" t="s">
        <v>162</v>
      </c>
      <c r="AD2" s="26">
        <v>28.5</v>
      </c>
      <c r="AE2" s="27" t="s">
        <v>162</v>
      </c>
      <c r="AF2" s="26">
        <v>28.5</v>
      </c>
      <c r="AG2" s="27" t="s">
        <v>164</v>
      </c>
      <c r="AH2" s="26">
        <v>29</v>
      </c>
      <c r="AI2" s="27" t="s">
        <v>195</v>
      </c>
      <c r="AJ2" s="26">
        <v>31.3</v>
      </c>
      <c r="AK2" s="110" t="s">
        <v>192</v>
      </c>
      <c r="AL2" s="111">
        <v>4.0999999999999996</v>
      </c>
      <c r="AM2" s="27" t="s">
        <v>164</v>
      </c>
      <c r="AN2" s="26">
        <v>29</v>
      </c>
      <c r="AO2" s="110" t="s">
        <v>192</v>
      </c>
      <c r="AP2" s="111">
        <v>4.0999999999999996</v>
      </c>
      <c r="AQ2" s="27" t="s">
        <v>162</v>
      </c>
      <c r="AR2" s="26">
        <v>28.5</v>
      </c>
      <c r="AS2" s="27" t="s">
        <v>162</v>
      </c>
      <c r="AT2" s="26">
        <v>28.5</v>
      </c>
      <c r="AU2" s="110" t="s">
        <v>175</v>
      </c>
      <c r="AV2" s="111">
        <v>5.7</v>
      </c>
    </row>
    <row r="3" spans="1:48" x14ac:dyDescent="0.25">
      <c r="A3" s="12"/>
      <c r="B3" s="13"/>
      <c r="C3" s="14"/>
      <c r="E3" s="27" t="s">
        <v>164</v>
      </c>
      <c r="F3" s="26">
        <v>29</v>
      </c>
      <c r="G3" s="27"/>
      <c r="H3" s="26"/>
      <c r="I3" s="110" t="s">
        <v>221</v>
      </c>
      <c r="J3" s="111">
        <v>4.9000000000000004</v>
      </c>
      <c r="K3" s="110" t="s">
        <v>219</v>
      </c>
      <c r="L3" s="111">
        <v>6.1</v>
      </c>
      <c r="M3" s="110" t="s">
        <v>217</v>
      </c>
      <c r="N3" s="111">
        <v>3</v>
      </c>
      <c r="O3" s="27" t="s">
        <v>164</v>
      </c>
      <c r="P3" s="26">
        <v>29</v>
      </c>
      <c r="Q3" s="110" t="s">
        <v>186</v>
      </c>
      <c r="R3" s="111">
        <v>8.1999999999999993</v>
      </c>
      <c r="S3" s="27" t="s">
        <v>164</v>
      </c>
      <c r="T3" s="26">
        <v>29</v>
      </c>
      <c r="U3" s="110" t="s">
        <v>174</v>
      </c>
      <c r="V3" s="111">
        <v>11.5</v>
      </c>
      <c r="W3" s="110" t="s">
        <v>211</v>
      </c>
      <c r="X3" s="111">
        <v>2.8</v>
      </c>
      <c r="Y3" s="27" t="s">
        <v>206</v>
      </c>
      <c r="Z3" s="26">
        <v>27.6</v>
      </c>
      <c r="AA3" s="27" t="s">
        <v>182</v>
      </c>
      <c r="AB3" s="26">
        <v>32.700000000000003</v>
      </c>
      <c r="AC3" s="27" t="s">
        <v>190</v>
      </c>
      <c r="AD3" s="26">
        <v>32.299999999999997</v>
      </c>
      <c r="AE3" s="110" t="s">
        <v>199</v>
      </c>
      <c r="AF3" s="111">
        <v>9.6999999999999993</v>
      </c>
      <c r="AG3" s="27" t="s">
        <v>182</v>
      </c>
      <c r="AH3" s="26">
        <v>32.700000000000003</v>
      </c>
      <c r="AI3" s="110" t="s">
        <v>197</v>
      </c>
      <c r="AJ3" s="111">
        <v>4.2</v>
      </c>
      <c r="AK3" s="27" t="s">
        <v>191</v>
      </c>
      <c r="AL3" s="26">
        <v>27.8</v>
      </c>
      <c r="AM3" s="27" t="s">
        <v>188</v>
      </c>
      <c r="AN3" s="26">
        <v>36.1</v>
      </c>
      <c r="AO3" s="110" t="s">
        <v>229</v>
      </c>
      <c r="AP3" s="111">
        <v>7.9</v>
      </c>
      <c r="AQ3" s="110" t="s">
        <v>176</v>
      </c>
      <c r="AR3" s="111">
        <v>5</v>
      </c>
      <c r="AS3" s="27" t="s">
        <v>164</v>
      </c>
      <c r="AT3" s="26">
        <v>29</v>
      </c>
      <c r="AU3" s="110" t="s">
        <v>174</v>
      </c>
      <c r="AV3" s="111">
        <v>11.5</v>
      </c>
    </row>
    <row r="4" spans="1:48" x14ac:dyDescent="0.25">
      <c r="A4" s="12"/>
      <c r="B4" s="13"/>
      <c r="C4" s="14"/>
      <c r="E4" s="110" t="s">
        <v>221</v>
      </c>
      <c r="F4" s="111">
        <v>4.9000000000000004</v>
      </c>
      <c r="G4" s="27"/>
      <c r="H4" s="26"/>
      <c r="I4" s="27" t="s">
        <v>179</v>
      </c>
      <c r="J4" s="26">
        <v>26</v>
      </c>
      <c r="K4" s="110" t="s">
        <v>203</v>
      </c>
      <c r="L4" s="111">
        <v>5.4</v>
      </c>
      <c r="M4" s="27" t="s">
        <v>180</v>
      </c>
      <c r="N4" s="26">
        <v>35.299999999999997</v>
      </c>
      <c r="O4" s="110" t="s">
        <v>217</v>
      </c>
      <c r="P4" s="111">
        <v>3</v>
      </c>
      <c r="Q4" s="110" t="s">
        <v>197</v>
      </c>
      <c r="R4" s="111">
        <v>4.2</v>
      </c>
      <c r="S4" s="27" t="s">
        <v>188</v>
      </c>
      <c r="T4" s="26">
        <v>36.1</v>
      </c>
      <c r="U4" s="110" t="s">
        <v>197</v>
      </c>
      <c r="V4" s="111">
        <v>4.2</v>
      </c>
      <c r="W4" s="27" t="s">
        <v>170</v>
      </c>
      <c r="X4" s="26">
        <v>25</v>
      </c>
      <c r="Y4" s="27" t="s">
        <v>205</v>
      </c>
      <c r="Z4" s="26">
        <v>34.4</v>
      </c>
      <c r="AA4" s="110" t="s">
        <v>204</v>
      </c>
      <c r="AB4" s="111">
        <v>9</v>
      </c>
      <c r="AC4" s="27" t="s">
        <v>196</v>
      </c>
      <c r="AD4" s="26">
        <v>28.1</v>
      </c>
      <c r="AE4" s="27" t="s">
        <v>170</v>
      </c>
      <c r="AF4" s="26">
        <v>25</v>
      </c>
      <c r="AG4" s="110" t="s">
        <v>183</v>
      </c>
      <c r="AH4" s="111">
        <v>4.7</v>
      </c>
      <c r="AI4" s="27" t="s">
        <v>196</v>
      </c>
      <c r="AJ4" s="26">
        <v>28.1</v>
      </c>
      <c r="AK4" s="27" t="s">
        <v>182</v>
      </c>
      <c r="AL4" s="26">
        <v>32.700000000000003</v>
      </c>
      <c r="AM4" s="27" t="s">
        <v>171</v>
      </c>
      <c r="AN4" s="26">
        <v>27.9</v>
      </c>
      <c r="AO4" s="27" t="s">
        <v>164</v>
      </c>
      <c r="AP4" s="26">
        <v>29</v>
      </c>
      <c r="AQ4" s="27" t="s">
        <v>180</v>
      </c>
      <c r="AR4" s="26">
        <v>35.299999999999997</v>
      </c>
      <c r="AS4" s="110" t="s">
        <v>165</v>
      </c>
      <c r="AT4" s="111">
        <v>6.6</v>
      </c>
      <c r="AU4" s="27" t="s">
        <v>173</v>
      </c>
      <c r="AV4" s="26">
        <v>26</v>
      </c>
    </row>
    <row r="5" spans="1:48" x14ac:dyDescent="0.25">
      <c r="A5" s="12"/>
      <c r="B5" s="13"/>
      <c r="C5" s="14"/>
      <c r="E5" s="27" t="s">
        <v>177</v>
      </c>
      <c r="F5" s="26">
        <v>21.4</v>
      </c>
      <c r="G5" s="27"/>
      <c r="H5" s="26"/>
      <c r="I5" s="110" t="s">
        <v>203</v>
      </c>
      <c r="J5" s="111">
        <v>5.4</v>
      </c>
      <c r="K5" s="110" t="s">
        <v>165</v>
      </c>
      <c r="L5" s="111">
        <v>6.6</v>
      </c>
      <c r="M5" s="27" t="s">
        <v>171</v>
      </c>
      <c r="N5" s="26">
        <v>27.9</v>
      </c>
      <c r="O5" s="27" t="s">
        <v>170</v>
      </c>
      <c r="P5" s="26">
        <v>25</v>
      </c>
      <c r="Q5" s="27" t="s">
        <v>171</v>
      </c>
      <c r="R5" s="26">
        <v>27.9</v>
      </c>
      <c r="S5" s="110" t="s">
        <v>214</v>
      </c>
      <c r="T5" s="111">
        <v>0.8</v>
      </c>
      <c r="U5" s="27" t="s">
        <v>177</v>
      </c>
      <c r="V5" s="26">
        <v>21.4</v>
      </c>
      <c r="W5" s="27" t="s">
        <v>210</v>
      </c>
      <c r="X5" s="26">
        <v>30.9</v>
      </c>
      <c r="Y5" s="27" t="s">
        <v>208</v>
      </c>
      <c r="Z5" s="26">
        <v>22.6</v>
      </c>
      <c r="AA5" s="27" t="s">
        <v>205</v>
      </c>
      <c r="AB5" s="26">
        <v>34.4</v>
      </c>
      <c r="AC5" s="27" t="s">
        <v>201</v>
      </c>
      <c r="AD5" s="26">
        <v>28.6</v>
      </c>
      <c r="AE5" s="110" t="s">
        <v>178</v>
      </c>
      <c r="AF5" s="111">
        <v>9.1</v>
      </c>
      <c r="AG5" s="110" t="s">
        <v>186</v>
      </c>
      <c r="AH5" s="111">
        <v>8.1999999999999993</v>
      </c>
      <c r="AI5" s="27" t="s">
        <v>177</v>
      </c>
      <c r="AJ5" s="26">
        <v>21.4</v>
      </c>
      <c r="AK5" s="110" t="s">
        <v>186</v>
      </c>
      <c r="AL5" s="111">
        <v>8.1999999999999993</v>
      </c>
      <c r="AM5" s="110" t="s">
        <v>189</v>
      </c>
      <c r="AN5" s="111">
        <v>9.5</v>
      </c>
      <c r="AO5" s="27" t="s">
        <v>171</v>
      </c>
      <c r="AP5" s="26">
        <v>27.9</v>
      </c>
      <c r="AQ5" s="27" t="s">
        <v>179</v>
      </c>
      <c r="AR5" s="26">
        <v>26</v>
      </c>
      <c r="AS5" s="27" t="s">
        <v>167</v>
      </c>
      <c r="AT5" s="26">
        <v>25.1</v>
      </c>
      <c r="AU5" s="27" t="s">
        <v>171</v>
      </c>
      <c r="AV5" s="26">
        <v>27.9</v>
      </c>
    </row>
    <row r="6" spans="1:48" x14ac:dyDescent="0.25">
      <c r="A6" s="12"/>
      <c r="B6" s="13"/>
      <c r="C6" s="14"/>
      <c r="E6" s="27" t="s">
        <v>223</v>
      </c>
      <c r="F6" s="26">
        <v>31.6</v>
      </c>
      <c r="G6" s="27"/>
      <c r="H6" s="26"/>
      <c r="I6" s="110" t="s">
        <v>222</v>
      </c>
      <c r="J6" s="111">
        <v>1.7</v>
      </c>
      <c r="K6" s="27" t="s">
        <v>172</v>
      </c>
      <c r="L6" s="26">
        <v>30.1</v>
      </c>
      <c r="M6" s="110" t="s">
        <v>178</v>
      </c>
      <c r="N6" s="111">
        <v>9.1</v>
      </c>
      <c r="O6" s="27" t="s">
        <v>210</v>
      </c>
      <c r="P6" s="26">
        <v>30.9</v>
      </c>
      <c r="Q6" s="27" t="s">
        <v>177</v>
      </c>
      <c r="R6" s="26">
        <v>21.4</v>
      </c>
      <c r="S6" s="27" t="s">
        <v>193</v>
      </c>
      <c r="T6" s="26">
        <v>26</v>
      </c>
      <c r="U6" s="27" t="s">
        <v>185</v>
      </c>
      <c r="V6" s="26">
        <v>23.7</v>
      </c>
      <c r="W6" s="27" t="s">
        <v>181</v>
      </c>
      <c r="X6" s="26">
        <v>27.8</v>
      </c>
      <c r="Y6" s="27" t="s">
        <v>207</v>
      </c>
      <c r="Z6" s="26">
        <v>28.1</v>
      </c>
      <c r="AA6" s="110" t="s">
        <v>183</v>
      </c>
      <c r="AB6" s="111">
        <v>4.7</v>
      </c>
      <c r="AC6" s="27" t="s">
        <v>185</v>
      </c>
      <c r="AD6" s="26">
        <v>23.7</v>
      </c>
      <c r="AE6" s="27" t="s">
        <v>181</v>
      </c>
      <c r="AF6" s="26">
        <v>27.8</v>
      </c>
      <c r="AG6" s="27" t="s">
        <v>185</v>
      </c>
      <c r="AH6" s="26">
        <v>23.7</v>
      </c>
      <c r="AI6" s="27" t="s">
        <v>170</v>
      </c>
      <c r="AJ6" s="26">
        <v>25</v>
      </c>
      <c r="AK6" s="27" t="s">
        <v>190</v>
      </c>
      <c r="AL6" s="26">
        <v>32.299999999999997</v>
      </c>
      <c r="AM6" s="27" t="s">
        <v>170</v>
      </c>
      <c r="AN6" s="26">
        <v>25</v>
      </c>
      <c r="AO6" s="27" t="s">
        <v>177</v>
      </c>
      <c r="AP6" s="26">
        <v>21.4</v>
      </c>
      <c r="AQ6" s="27" t="s">
        <v>171</v>
      </c>
      <c r="AR6" s="26">
        <v>27.9</v>
      </c>
      <c r="AS6" s="27" t="s">
        <v>163</v>
      </c>
      <c r="AT6" s="26">
        <v>25</v>
      </c>
      <c r="AU6" s="27" t="s">
        <v>170</v>
      </c>
      <c r="AV6" s="26">
        <v>25</v>
      </c>
    </row>
    <row r="7" spans="1:48" x14ac:dyDescent="0.25">
      <c r="A7" s="12"/>
      <c r="B7" s="13"/>
      <c r="C7" s="14"/>
      <c r="E7" s="27" t="s">
        <v>163</v>
      </c>
      <c r="F7" s="26">
        <v>25</v>
      </c>
      <c r="G7" s="27"/>
      <c r="H7" s="26"/>
      <c r="I7" s="27" t="s">
        <v>177</v>
      </c>
      <c r="J7" s="26">
        <v>21.4</v>
      </c>
      <c r="K7" s="27" t="s">
        <v>163</v>
      </c>
      <c r="L7" s="26">
        <v>25</v>
      </c>
      <c r="M7" s="27" t="s">
        <v>181</v>
      </c>
      <c r="N7" s="26">
        <v>27.8</v>
      </c>
      <c r="O7" s="27" t="s">
        <v>163</v>
      </c>
      <c r="P7" s="26">
        <v>25</v>
      </c>
      <c r="Q7" s="110" t="s">
        <v>178</v>
      </c>
      <c r="R7" s="111">
        <v>9.1</v>
      </c>
      <c r="S7" s="110" t="s">
        <v>184</v>
      </c>
      <c r="T7" s="111">
        <v>7.3</v>
      </c>
      <c r="U7" s="110" t="s">
        <v>165</v>
      </c>
      <c r="V7" s="111">
        <v>6.6</v>
      </c>
      <c r="W7" s="27" t="s">
        <v>209</v>
      </c>
      <c r="X7" s="26">
        <v>28.6</v>
      </c>
      <c r="Y7" s="27" t="s">
        <v>177</v>
      </c>
      <c r="Z7" s="26">
        <v>21.4</v>
      </c>
      <c r="AA7" s="110" t="s">
        <v>203</v>
      </c>
      <c r="AB7" s="111">
        <v>5.4</v>
      </c>
      <c r="AC7" s="110" t="s">
        <v>202</v>
      </c>
      <c r="AD7" s="111">
        <v>9.9</v>
      </c>
      <c r="AE7" s="27" t="s">
        <v>163</v>
      </c>
      <c r="AF7" s="26">
        <v>25</v>
      </c>
      <c r="AG7" s="110" t="s">
        <v>184</v>
      </c>
      <c r="AH7" s="111">
        <v>7.3</v>
      </c>
      <c r="AI7" s="27" t="s">
        <v>193</v>
      </c>
      <c r="AJ7" s="26">
        <v>26</v>
      </c>
      <c r="AK7" s="27" t="s">
        <v>171</v>
      </c>
      <c r="AL7" s="26">
        <v>27.9</v>
      </c>
      <c r="AM7" s="110" t="s">
        <v>178</v>
      </c>
      <c r="AN7" s="111">
        <v>9.1</v>
      </c>
      <c r="AO7" s="27" t="s">
        <v>172</v>
      </c>
      <c r="AP7" s="26">
        <v>30.1</v>
      </c>
      <c r="AQ7" s="27" t="s">
        <v>177</v>
      </c>
      <c r="AR7" s="26">
        <v>21.4</v>
      </c>
      <c r="AS7" s="110" t="s">
        <v>168</v>
      </c>
      <c r="AT7" s="111">
        <v>5.3</v>
      </c>
      <c r="AU7" s="27" t="s">
        <v>172</v>
      </c>
      <c r="AV7" s="26">
        <v>30.1</v>
      </c>
    </row>
    <row r="8" spans="1:48" x14ac:dyDescent="0.25">
      <c r="A8" s="12"/>
      <c r="B8" s="13"/>
      <c r="C8" s="14"/>
      <c r="E8" s="27" t="s">
        <v>198</v>
      </c>
      <c r="F8" s="26">
        <v>23</v>
      </c>
      <c r="G8" s="27"/>
      <c r="H8" s="26"/>
      <c r="I8" s="27" t="s">
        <v>212</v>
      </c>
      <c r="J8" s="26">
        <v>26.6</v>
      </c>
      <c r="K8" s="27" t="s">
        <v>215</v>
      </c>
      <c r="L8" s="26">
        <v>26.8</v>
      </c>
      <c r="M8" s="27" t="s">
        <v>163</v>
      </c>
      <c r="N8" s="26">
        <v>25</v>
      </c>
      <c r="O8" s="27" t="s">
        <v>218</v>
      </c>
      <c r="P8" s="26">
        <v>32.9</v>
      </c>
      <c r="Q8" s="27" t="s">
        <v>163</v>
      </c>
      <c r="R8" s="26">
        <v>25</v>
      </c>
      <c r="S8" s="27" t="s">
        <v>213</v>
      </c>
      <c r="T8" s="26">
        <v>32.799999999999997</v>
      </c>
      <c r="U8" s="27" t="s">
        <v>172</v>
      </c>
      <c r="V8" s="26">
        <v>30.1</v>
      </c>
      <c r="W8" s="27" t="s">
        <v>212</v>
      </c>
      <c r="X8" s="26">
        <v>26.6</v>
      </c>
      <c r="Y8" s="27" t="s">
        <v>163</v>
      </c>
      <c r="Z8" s="26">
        <v>25</v>
      </c>
      <c r="AA8" s="110" t="s">
        <v>178</v>
      </c>
      <c r="AB8" s="111">
        <v>9.1</v>
      </c>
      <c r="AC8" s="27" t="s">
        <v>163</v>
      </c>
      <c r="AD8" s="26">
        <v>25</v>
      </c>
      <c r="AE8" s="27" t="s">
        <v>198</v>
      </c>
      <c r="AF8" s="26">
        <v>23</v>
      </c>
      <c r="AG8" s="27" t="s">
        <v>163</v>
      </c>
      <c r="AH8" s="26">
        <v>25</v>
      </c>
      <c r="AI8" s="27" t="s">
        <v>163</v>
      </c>
      <c r="AJ8" s="26">
        <v>25</v>
      </c>
      <c r="AK8" s="27" t="s">
        <v>185</v>
      </c>
      <c r="AL8" s="26">
        <v>23.7</v>
      </c>
      <c r="AM8" s="27" t="s">
        <v>163</v>
      </c>
      <c r="AN8" s="26">
        <v>25</v>
      </c>
      <c r="AO8" s="27" t="s">
        <v>163</v>
      </c>
      <c r="AP8" s="26">
        <v>25</v>
      </c>
      <c r="AQ8" s="110" t="s">
        <v>178</v>
      </c>
      <c r="AR8" s="111">
        <v>9.1</v>
      </c>
      <c r="AS8" s="27" t="s">
        <v>169</v>
      </c>
      <c r="AT8" s="26">
        <v>29.7</v>
      </c>
      <c r="AU8" s="27" t="s">
        <v>163</v>
      </c>
      <c r="AV8" s="26">
        <v>25</v>
      </c>
    </row>
    <row r="9" spans="1:48" x14ac:dyDescent="0.25">
      <c r="A9" s="12"/>
      <c r="B9" s="13"/>
      <c r="C9" s="14"/>
      <c r="E9" s="27" t="s">
        <v>166</v>
      </c>
      <c r="F9" s="26">
        <v>29.8</v>
      </c>
      <c r="G9" s="27"/>
      <c r="H9" s="26"/>
      <c r="I9" s="27" t="s">
        <v>163</v>
      </c>
      <c r="J9" s="26">
        <v>25</v>
      </c>
      <c r="K9" s="110" t="s">
        <v>220</v>
      </c>
      <c r="L9" s="111">
        <v>6.8</v>
      </c>
      <c r="M9" s="27" t="s">
        <v>169</v>
      </c>
      <c r="N9" s="26">
        <v>29.7</v>
      </c>
      <c r="O9" s="27" t="s">
        <v>194</v>
      </c>
      <c r="P9" s="26">
        <v>29.9</v>
      </c>
      <c r="Q9" s="110" t="s">
        <v>216</v>
      </c>
      <c r="R9" s="111">
        <v>0.7</v>
      </c>
      <c r="S9" s="27" t="s">
        <v>215</v>
      </c>
      <c r="T9" s="26">
        <v>26.8</v>
      </c>
      <c r="U9" s="27" t="s">
        <v>163</v>
      </c>
      <c r="V9" s="26">
        <v>25</v>
      </c>
      <c r="W9" s="27" t="s">
        <v>163</v>
      </c>
      <c r="X9" s="26">
        <v>25</v>
      </c>
      <c r="Y9" s="27" t="s">
        <v>166</v>
      </c>
      <c r="Z9" s="26">
        <v>29.8</v>
      </c>
      <c r="AA9" s="27" t="s">
        <v>163</v>
      </c>
      <c r="AB9" s="26">
        <v>25</v>
      </c>
      <c r="AC9" s="27" t="s">
        <v>194</v>
      </c>
      <c r="AD9" s="26">
        <v>29.9</v>
      </c>
      <c r="AE9" s="27" t="s">
        <v>200</v>
      </c>
      <c r="AF9" s="26">
        <v>35.1</v>
      </c>
      <c r="AG9" s="27" t="s">
        <v>187</v>
      </c>
      <c r="AH9" s="26">
        <v>26.4</v>
      </c>
      <c r="AI9" s="27" t="s">
        <v>194</v>
      </c>
      <c r="AJ9" s="26">
        <v>29.9</v>
      </c>
      <c r="AK9" s="27" t="s">
        <v>163</v>
      </c>
      <c r="AL9" s="26">
        <v>25</v>
      </c>
      <c r="AM9" s="27" t="s">
        <v>187</v>
      </c>
      <c r="AN9" s="26">
        <v>26.4</v>
      </c>
      <c r="AO9" s="27" t="s">
        <v>169</v>
      </c>
      <c r="AP9" s="26">
        <v>29.7</v>
      </c>
      <c r="AQ9" s="27" t="s">
        <v>181</v>
      </c>
      <c r="AR9" s="26">
        <v>27.8</v>
      </c>
      <c r="AS9" s="27" t="s">
        <v>166</v>
      </c>
      <c r="AT9" s="26">
        <v>29.8</v>
      </c>
      <c r="AU9" s="27" t="s">
        <v>166</v>
      </c>
      <c r="AV9" s="26">
        <v>29.8</v>
      </c>
    </row>
    <row r="10" spans="1:48" x14ac:dyDescent="0.25">
      <c r="A10" s="12"/>
      <c r="B10" s="13"/>
      <c r="C10" s="14"/>
      <c r="E10" s="27"/>
      <c r="F10" s="26"/>
      <c r="G10" s="27"/>
      <c r="H10" s="26"/>
      <c r="I10" s="27"/>
      <c r="J10" s="26"/>
      <c r="K10" s="28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7"/>
      <c r="AN10" s="26"/>
      <c r="AO10" s="28"/>
      <c r="AP10" s="26"/>
      <c r="AQ10" s="28"/>
      <c r="AR10" s="26"/>
      <c r="AS10" s="27"/>
      <c r="AT10" s="26"/>
      <c r="AU10" s="27"/>
      <c r="AV10" s="26"/>
    </row>
    <row r="11" spans="1:48" x14ac:dyDescent="0.25">
      <c r="A11" s="12"/>
      <c r="B11" s="13"/>
      <c r="C11" s="14"/>
      <c r="E11" s="27"/>
      <c r="F11" s="15">
        <f>SUM(F2:F9)</f>
        <v>192.5</v>
      </c>
      <c r="G11" s="27"/>
      <c r="H11" s="15"/>
      <c r="I11" s="27"/>
      <c r="J11" s="15">
        <f>SUM(J2:J9)</f>
        <v>139.5</v>
      </c>
      <c r="K11" s="28"/>
      <c r="L11" s="15">
        <f>SUM(L2:L9)</f>
        <v>135.30000000000001</v>
      </c>
      <c r="M11" s="27"/>
      <c r="N11" s="15">
        <f>SUM(N2:N9)</f>
        <v>186.29999999999998</v>
      </c>
      <c r="O11" s="27"/>
      <c r="P11" s="15">
        <f>SUM(P2:P9)</f>
        <v>179.8</v>
      </c>
      <c r="Q11" s="27"/>
      <c r="R11" s="15">
        <f>SUM(R2:R9)</f>
        <v>125.50000000000001</v>
      </c>
      <c r="S11" s="27"/>
      <c r="T11" s="15">
        <f>SUM(T2:T9)</f>
        <v>187.3</v>
      </c>
      <c r="U11" s="27"/>
      <c r="V11" s="15">
        <f>SUM(V2:V9)</f>
        <v>151.5</v>
      </c>
      <c r="W11" s="27"/>
      <c r="X11" s="15">
        <f>SUM(X2:X9)</f>
        <v>195.7</v>
      </c>
      <c r="Y11" s="27"/>
      <c r="Z11" s="15">
        <f>SUM(Z2:Z9)</f>
        <v>217.4</v>
      </c>
      <c r="AA11" s="27"/>
      <c r="AB11" s="15">
        <f>SUM(AB2:AB9)</f>
        <v>125.3</v>
      </c>
      <c r="AC11" s="27"/>
      <c r="AD11" s="15">
        <f>SUM(AD2:AD9)</f>
        <v>206</v>
      </c>
      <c r="AE11" s="27"/>
      <c r="AF11" s="15">
        <f>SUM(AF2:AF9)</f>
        <v>183.2</v>
      </c>
      <c r="AG11" s="27"/>
      <c r="AH11" s="15">
        <f>SUM(AH2:AH9)</f>
        <v>157.00000000000003</v>
      </c>
      <c r="AI11" s="27"/>
      <c r="AJ11" s="15">
        <f>SUM(AJ2:AJ9)</f>
        <v>190.9</v>
      </c>
      <c r="AK11" s="27"/>
      <c r="AL11" s="15">
        <f>SUM(AL2:AL9)</f>
        <v>181.7</v>
      </c>
      <c r="AM11" s="27"/>
      <c r="AN11" s="15">
        <f>SUM(AN2:AN9)</f>
        <v>188</v>
      </c>
      <c r="AO11" s="28"/>
      <c r="AP11" s="15">
        <f>SUM(AP2:AP9)</f>
        <v>175.1</v>
      </c>
      <c r="AQ11" s="28"/>
      <c r="AR11" s="15">
        <f>SUM(AR2:AR9)</f>
        <v>181</v>
      </c>
      <c r="AS11" s="27"/>
      <c r="AT11" s="15">
        <f>SUM(AT2:AT9)</f>
        <v>179</v>
      </c>
      <c r="AU11" s="27"/>
      <c r="AV11" s="15">
        <f>SUM(AV2:AV9)</f>
        <v>181</v>
      </c>
    </row>
    <row r="12" spans="1:48" x14ac:dyDescent="0.25">
      <c r="A12" s="12"/>
      <c r="B12" s="13"/>
      <c r="C12" s="14"/>
      <c r="E12" s="27"/>
      <c r="F12" s="15"/>
      <c r="G12" s="27"/>
      <c r="H12" s="15"/>
      <c r="I12" s="27"/>
      <c r="J12" s="15"/>
      <c r="K12" s="28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7"/>
      <c r="AN12" s="15"/>
      <c r="AO12" s="28"/>
      <c r="AP12" s="15"/>
      <c r="AQ12" s="28"/>
      <c r="AR12" s="15"/>
      <c r="AS12" s="27"/>
      <c r="AT12" s="15"/>
      <c r="AU12" s="27"/>
      <c r="AV12" s="15"/>
    </row>
    <row r="13" spans="1:48" s="16" customFormat="1" x14ac:dyDescent="0.25">
      <c r="A13" s="12"/>
      <c r="B13" s="13"/>
      <c r="C13" s="14"/>
      <c r="E13" s="110" t="s">
        <v>191</v>
      </c>
      <c r="F13" s="111">
        <v>7.6</v>
      </c>
      <c r="G13" s="27"/>
      <c r="H13" s="26"/>
      <c r="I13" s="27" t="s">
        <v>162</v>
      </c>
      <c r="J13" s="26">
        <v>28.5</v>
      </c>
      <c r="K13" s="27" t="s">
        <v>162</v>
      </c>
      <c r="L13" s="26">
        <v>28.5</v>
      </c>
      <c r="M13" s="27" t="s">
        <v>162</v>
      </c>
      <c r="N13" s="26">
        <v>28.5</v>
      </c>
      <c r="O13" s="27" t="s">
        <v>164</v>
      </c>
      <c r="P13" s="26">
        <v>28.1</v>
      </c>
      <c r="Q13" s="27" t="s">
        <v>164</v>
      </c>
      <c r="R13" s="26">
        <v>28.1</v>
      </c>
      <c r="S13" s="27" t="s">
        <v>162</v>
      </c>
      <c r="T13" s="26">
        <v>28.5</v>
      </c>
      <c r="U13" s="27" t="s">
        <v>164</v>
      </c>
      <c r="V13" s="26">
        <v>28.1</v>
      </c>
      <c r="W13" s="27" t="s">
        <v>164</v>
      </c>
      <c r="X13" s="26">
        <v>28.1</v>
      </c>
      <c r="Y13" s="27" t="s">
        <v>162</v>
      </c>
      <c r="Z13" s="26">
        <v>28.5</v>
      </c>
      <c r="AA13" s="27" t="s">
        <v>182</v>
      </c>
      <c r="AB13" s="26">
        <v>28.8</v>
      </c>
      <c r="AC13" s="27" t="s">
        <v>162</v>
      </c>
      <c r="AD13" s="26">
        <v>28.5</v>
      </c>
      <c r="AE13" s="27" t="s">
        <v>162</v>
      </c>
      <c r="AF13" s="26">
        <v>28.5</v>
      </c>
      <c r="AG13" s="27" t="s">
        <v>164</v>
      </c>
      <c r="AH13" s="26">
        <v>28.1</v>
      </c>
      <c r="AI13" s="110" t="s">
        <v>195</v>
      </c>
      <c r="AJ13" s="111">
        <v>7.5</v>
      </c>
      <c r="AK13" s="110" t="s">
        <v>191</v>
      </c>
      <c r="AL13" s="111">
        <v>7.6</v>
      </c>
      <c r="AM13" s="27" t="s">
        <v>164</v>
      </c>
      <c r="AN13" s="26">
        <v>28.1</v>
      </c>
      <c r="AO13" s="27" t="s">
        <v>164</v>
      </c>
      <c r="AP13" s="26">
        <v>28.1</v>
      </c>
      <c r="AQ13" s="27" t="s">
        <v>162</v>
      </c>
      <c r="AR13" s="26">
        <v>28.5</v>
      </c>
      <c r="AS13" s="27" t="s">
        <v>162</v>
      </c>
      <c r="AT13" s="26">
        <v>28.5</v>
      </c>
      <c r="AU13" s="110" t="s">
        <v>173</v>
      </c>
      <c r="AV13" s="111">
        <v>0.5</v>
      </c>
    </row>
    <row r="14" spans="1:48" s="16" customFormat="1" x14ac:dyDescent="0.25">
      <c r="A14" s="12"/>
      <c r="B14" s="13"/>
      <c r="C14" s="14"/>
      <c r="E14" s="27" t="s">
        <v>164</v>
      </c>
      <c r="F14" s="26">
        <v>28.1</v>
      </c>
      <c r="G14" s="27"/>
      <c r="H14" s="26"/>
      <c r="I14" s="110" t="s">
        <v>173</v>
      </c>
      <c r="J14" s="111">
        <v>0.5</v>
      </c>
      <c r="K14" s="27" t="s">
        <v>172</v>
      </c>
      <c r="L14" s="26">
        <v>30.4</v>
      </c>
      <c r="M14" s="110" t="s">
        <v>180</v>
      </c>
      <c r="N14" s="111">
        <v>4.8</v>
      </c>
      <c r="O14" s="27" t="s">
        <v>170</v>
      </c>
      <c r="P14" s="26">
        <v>31.1</v>
      </c>
      <c r="Q14" s="27" t="s">
        <v>171</v>
      </c>
      <c r="R14" s="26">
        <v>25.9</v>
      </c>
      <c r="S14" s="27" t="s">
        <v>164</v>
      </c>
      <c r="T14" s="26">
        <v>28.1</v>
      </c>
      <c r="U14" s="27" t="s">
        <v>177</v>
      </c>
      <c r="V14" s="26">
        <v>31.5</v>
      </c>
      <c r="W14" s="27" t="s">
        <v>170</v>
      </c>
      <c r="X14" s="26">
        <v>31.1</v>
      </c>
      <c r="Y14" s="27" t="s">
        <v>206</v>
      </c>
      <c r="Z14" s="26">
        <v>29.9</v>
      </c>
      <c r="AA14" s="110" t="s">
        <v>205</v>
      </c>
      <c r="AB14" s="111">
        <v>1.3</v>
      </c>
      <c r="AC14" s="27" t="s">
        <v>190</v>
      </c>
      <c r="AD14" s="26">
        <v>23.4</v>
      </c>
      <c r="AE14" s="27" t="s">
        <v>170</v>
      </c>
      <c r="AF14" s="26">
        <v>31.1</v>
      </c>
      <c r="AG14" s="27" t="s">
        <v>182</v>
      </c>
      <c r="AH14" s="26">
        <v>28.8</v>
      </c>
      <c r="AI14" s="27" t="s">
        <v>196</v>
      </c>
      <c r="AJ14" s="26">
        <v>29.8</v>
      </c>
      <c r="AK14" s="27" t="s">
        <v>182</v>
      </c>
      <c r="AL14" s="26">
        <v>28.8</v>
      </c>
      <c r="AM14" s="27" t="s">
        <v>188</v>
      </c>
      <c r="AN14" s="26">
        <v>36</v>
      </c>
      <c r="AO14" s="27" t="s">
        <v>171</v>
      </c>
      <c r="AP14" s="26">
        <v>25.9</v>
      </c>
      <c r="AQ14" s="110" t="s">
        <v>180</v>
      </c>
      <c r="AR14" s="111">
        <v>4.8</v>
      </c>
      <c r="AS14" s="27" t="s">
        <v>164</v>
      </c>
      <c r="AT14" s="26">
        <v>28.1</v>
      </c>
      <c r="AU14" s="27" t="s">
        <v>171</v>
      </c>
      <c r="AV14" s="26">
        <v>25.9</v>
      </c>
    </row>
    <row r="15" spans="1:48" s="16" customFormat="1" x14ac:dyDescent="0.25">
      <c r="A15" s="12"/>
      <c r="B15" s="13"/>
      <c r="C15" s="14"/>
      <c r="E15" s="27" t="s">
        <v>177</v>
      </c>
      <c r="F15" s="26">
        <v>31.5</v>
      </c>
      <c r="G15" s="27"/>
      <c r="H15" s="26"/>
      <c r="I15" s="27" t="s">
        <v>177</v>
      </c>
      <c r="J15" s="26">
        <v>31.5</v>
      </c>
      <c r="K15" s="27" t="s">
        <v>163</v>
      </c>
      <c r="L15" s="26">
        <v>32</v>
      </c>
      <c r="M15" s="27" t="s">
        <v>171</v>
      </c>
      <c r="N15" s="26">
        <v>25.9</v>
      </c>
      <c r="O15" s="110" t="s">
        <v>210</v>
      </c>
      <c r="P15" s="111">
        <v>11.4</v>
      </c>
      <c r="Q15" s="27" t="s">
        <v>177</v>
      </c>
      <c r="R15" s="26">
        <v>31.5</v>
      </c>
      <c r="S15" s="27" t="s">
        <v>188</v>
      </c>
      <c r="T15" s="26">
        <v>36</v>
      </c>
      <c r="U15" s="110" t="s">
        <v>185</v>
      </c>
      <c r="V15" s="111">
        <v>6.3</v>
      </c>
      <c r="W15" s="110" t="s">
        <v>210</v>
      </c>
      <c r="X15" s="111">
        <v>11.4</v>
      </c>
      <c r="Y15" s="110" t="s">
        <v>205</v>
      </c>
      <c r="Z15" s="111">
        <v>1.3</v>
      </c>
      <c r="AA15" s="27" t="s">
        <v>163</v>
      </c>
      <c r="AB15" s="26">
        <v>32</v>
      </c>
      <c r="AC15" s="27" t="s">
        <v>196</v>
      </c>
      <c r="AD15" s="26">
        <v>29.8</v>
      </c>
      <c r="AE15" s="110" t="s">
        <v>181</v>
      </c>
      <c r="AF15" s="111">
        <v>3.4</v>
      </c>
      <c r="AG15" s="110" t="s">
        <v>185</v>
      </c>
      <c r="AH15" s="111">
        <v>6.3</v>
      </c>
      <c r="AI15" s="27" t="s">
        <v>177</v>
      </c>
      <c r="AJ15" s="26">
        <v>31.5</v>
      </c>
      <c r="AK15" s="27" t="s">
        <v>190</v>
      </c>
      <c r="AL15" s="26">
        <v>23.4</v>
      </c>
      <c r="AM15" s="27" t="s">
        <v>171</v>
      </c>
      <c r="AN15" s="26">
        <v>25.9</v>
      </c>
      <c r="AO15" s="27" t="s">
        <v>177</v>
      </c>
      <c r="AP15" s="26">
        <v>31.5</v>
      </c>
      <c r="AQ15" s="110" t="s">
        <v>173</v>
      </c>
      <c r="AR15" s="111">
        <v>0.5</v>
      </c>
      <c r="AS15" s="110" t="s">
        <v>167</v>
      </c>
      <c r="AT15" s="111">
        <v>9.5</v>
      </c>
      <c r="AU15" s="27" t="s">
        <v>170</v>
      </c>
      <c r="AV15" s="26">
        <v>31.1</v>
      </c>
    </row>
    <row r="16" spans="1:48" s="16" customFormat="1" x14ac:dyDescent="0.25">
      <c r="A16" s="12"/>
      <c r="B16" s="13"/>
      <c r="C16" s="14"/>
      <c r="E16" s="27" t="s">
        <v>223</v>
      </c>
      <c r="F16" s="26">
        <v>24.3</v>
      </c>
      <c r="G16" s="27"/>
      <c r="H16" s="26"/>
      <c r="I16" s="110" t="s">
        <v>212</v>
      </c>
      <c r="J16" s="111">
        <v>3.1</v>
      </c>
      <c r="K16" s="110" t="s">
        <v>215</v>
      </c>
      <c r="L16" s="111">
        <v>11.1</v>
      </c>
      <c r="M16" s="110" t="s">
        <v>181</v>
      </c>
      <c r="N16" s="111">
        <v>3.4</v>
      </c>
      <c r="O16" s="27" t="s">
        <v>163</v>
      </c>
      <c r="P16" s="26">
        <v>32</v>
      </c>
      <c r="Q16" s="27" t="s">
        <v>163</v>
      </c>
      <c r="R16" s="26">
        <v>32</v>
      </c>
      <c r="S16" s="27" t="s">
        <v>193</v>
      </c>
      <c r="T16" s="26">
        <v>24.7</v>
      </c>
      <c r="U16" s="27" t="s">
        <v>172</v>
      </c>
      <c r="V16" s="26">
        <v>30.4</v>
      </c>
      <c r="W16" s="110" t="s">
        <v>181</v>
      </c>
      <c r="X16" s="111">
        <v>3.4</v>
      </c>
      <c r="Y16" s="110" t="s">
        <v>208</v>
      </c>
      <c r="Z16" s="111">
        <v>7</v>
      </c>
      <c r="AA16" s="27"/>
      <c r="AB16" s="26"/>
      <c r="AC16" s="27" t="s">
        <v>201</v>
      </c>
      <c r="AD16" s="26">
        <v>25</v>
      </c>
      <c r="AE16" s="27" t="s">
        <v>163</v>
      </c>
      <c r="AF16" s="26">
        <v>32</v>
      </c>
      <c r="AG16" s="27" t="s">
        <v>163</v>
      </c>
      <c r="AH16" s="26">
        <v>32</v>
      </c>
      <c r="AI16" s="27" t="s">
        <v>170</v>
      </c>
      <c r="AJ16" s="26">
        <v>31.1</v>
      </c>
      <c r="AK16" s="27" t="s">
        <v>171</v>
      </c>
      <c r="AL16" s="26">
        <v>25.9</v>
      </c>
      <c r="AM16" s="27" t="s">
        <v>170</v>
      </c>
      <c r="AN16" s="26">
        <v>31.1</v>
      </c>
      <c r="AO16" s="27" t="s">
        <v>172</v>
      </c>
      <c r="AP16" s="26">
        <v>30.4</v>
      </c>
      <c r="AQ16" s="27" t="s">
        <v>171</v>
      </c>
      <c r="AR16" s="26">
        <v>25.9</v>
      </c>
      <c r="AS16" s="27" t="s">
        <v>163</v>
      </c>
      <c r="AT16" s="26">
        <v>32</v>
      </c>
      <c r="AU16" s="27" t="s">
        <v>172</v>
      </c>
      <c r="AV16" s="26">
        <v>30.4</v>
      </c>
    </row>
    <row r="17" spans="1:48" s="16" customFormat="1" x14ac:dyDescent="0.25">
      <c r="A17" s="12"/>
      <c r="B17" s="13"/>
      <c r="C17" s="14"/>
      <c r="E17" s="27" t="s">
        <v>163</v>
      </c>
      <c r="F17" s="26">
        <v>32</v>
      </c>
      <c r="G17" s="27"/>
      <c r="H17" s="26"/>
      <c r="I17" s="27" t="s">
        <v>163</v>
      </c>
      <c r="J17" s="26">
        <v>32</v>
      </c>
      <c r="K17" s="27"/>
      <c r="L17" s="26"/>
      <c r="M17" s="27" t="s">
        <v>163</v>
      </c>
      <c r="N17" s="26">
        <v>32</v>
      </c>
      <c r="O17" s="110" t="s">
        <v>218</v>
      </c>
      <c r="P17" s="111">
        <v>5</v>
      </c>
      <c r="Q17" s="27"/>
      <c r="R17" s="26"/>
      <c r="S17" s="27" t="s">
        <v>213</v>
      </c>
      <c r="T17" s="26">
        <v>29.9</v>
      </c>
      <c r="U17" s="27" t="s">
        <v>163</v>
      </c>
      <c r="V17" s="26">
        <v>32</v>
      </c>
      <c r="W17" s="27" t="s">
        <v>209</v>
      </c>
      <c r="X17" s="26">
        <v>32.4</v>
      </c>
      <c r="Y17" s="110" t="s">
        <v>207</v>
      </c>
      <c r="Z17" s="111">
        <v>4.5999999999999996</v>
      </c>
      <c r="AA17" s="27"/>
      <c r="AB17" s="26"/>
      <c r="AC17" s="110" t="s">
        <v>185</v>
      </c>
      <c r="AD17" s="111">
        <v>6.3</v>
      </c>
      <c r="AE17" s="27" t="s">
        <v>198</v>
      </c>
      <c r="AF17" s="26">
        <v>30.4</v>
      </c>
      <c r="AG17" s="27" t="s">
        <v>187</v>
      </c>
      <c r="AH17" s="26">
        <v>28</v>
      </c>
      <c r="AI17" s="27" t="s">
        <v>193</v>
      </c>
      <c r="AJ17" s="26">
        <v>24.7</v>
      </c>
      <c r="AK17" s="110" t="s">
        <v>185</v>
      </c>
      <c r="AL17" s="111">
        <v>6.3</v>
      </c>
      <c r="AM17" s="27" t="s">
        <v>163</v>
      </c>
      <c r="AN17" s="26">
        <v>32</v>
      </c>
      <c r="AO17" s="27" t="s">
        <v>163</v>
      </c>
      <c r="AP17" s="26">
        <v>32</v>
      </c>
      <c r="AQ17" s="27" t="s">
        <v>177</v>
      </c>
      <c r="AR17" s="26">
        <v>31.5</v>
      </c>
      <c r="AS17" s="110" t="s">
        <v>169</v>
      </c>
      <c r="AT17" s="111">
        <v>6.5</v>
      </c>
      <c r="AU17" s="27" t="s">
        <v>163</v>
      </c>
      <c r="AV17" s="26">
        <v>32</v>
      </c>
    </row>
    <row r="18" spans="1:48" s="16" customFormat="1" x14ac:dyDescent="0.25">
      <c r="A18" s="12"/>
      <c r="B18" s="13"/>
      <c r="C18" s="14"/>
      <c r="E18" s="27" t="s">
        <v>198</v>
      </c>
      <c r="F18" s="26">
        <v>30.4</v>
      </c>
      <c r="G18" s="27"/>
      <c r="H18" s="26"/>
      <c r="I18" s="27"/>
      <c r="J18" s="26"/>
      <c r="K18" s="27"/>
      <c r="L18" s="26"/>
      <c r="M18" s="110" t="s">
        <v>169</v>
      </c>
      <c r="N18" s="111">
        <v>6.5</v>
      </c>
      <c r="O18" s="27" t="s">
        <v>194</v>
      </c>
      <c r="P18" s="26">
        <v>27.3</v>
      </c>
      <c r="Q18" s="27"/>
      <c r="R18" s="26"/>
      <c r="S18" s="110" t="s">
        <v>215</v>
      </c>
      <c r="T18" s="111">
        <v>11.1</v>
      </c>
      <c r="U18" s="27"/>
      <c r="V18" s="26"/>
      <c r="W18" s="110" t="s">
        <v>212</v>
      </c>
      <c r="X18" s="111">
        <v>3.1</v>
      </c>
      <c r="Y18" s="27" t="s">
        <v>177</v>
      </c>
      <c r="Z18" s="26">
        <v>31.5</v>
      </c>
      <c r="AA18" s="27"/>
      <c r="AB18" s="26"/>
      <c r="AC18" s="27" t="s">
        <v>163</v>
      </c>
      <c r="AD18" s="26">
        <v>32</v>
      </c>
      <c r="AE18" s="110" t="s">
        <v>200</v>
      </c>
      <c r="AF18" s="111">
        <v>5</v>
      </c>
      <c r="AG18" s="27"/>
      <c r="AH18" s="26"/>
      <c r="AI18" s="112" t="s">
        <v>163</v>
      </c>
      <c r="AJ18" s="113">
        <v>56</v>
      </c>
      <c r="AK18" s="27" t="s">
        <v>163</v>
      </c>
      <c r="AL18" s="26">
        <v>32</v>
      </c>
      <c r="AM18" s="27" t="s">
        <v>187</v>
      </c>
      <c r="AN18" s="26">
        <v>28</v>
      </c>
      <c r="AO18" s="110" t="s">
        <v>169</v>
      </c>
      <c r="AP18" s="111">
        <v>6.5</v>
      </c>
      <c r="AQ18" s="110" t="s">
        <v>181</v>
      </c>
      <c r="AR18" s="111">
        <v>3.4</v>
      </c>
      <c r="AS18" s="27" t="s">
        <v>166</v>
      </c>
      <c r="AT18" s="26">
        <v>29.7</v>
      </c>
      <c r="AU18" s="27" t="s">
        <v>166</v>
      </c>
      <c r="AV18" s="26">
        <v>29.7</v>
      </c>
    </row>
    <row r="19" spans="1:48" s="16" customFormat="1" x14ac:dyDescent="0.25">
      <c r="A19" s="12"/>
      <c r="B19" s="13"/>
      <c r="C19" s="14"/>
      <c r="E19" s="27" t="s">
        <v>166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/>
      <c r="V19" s="26"/>
      <c r="W19" s="27" t="s">
        <v>163</v>
      </c>
      <c r="X19" s="26">
        <v>32</v>
      </c>
      <c r="Y19" s="27" t="s">
        <v>163</v>
      </c>
      <c r="Z19" s="26">
        <v>32</v>
      </c>
      <c r="AA19" s="27"/>
      <c r="AB19" s="26"/>
      <c r="AC19" s="27" t="s">
        <v>194</v>
      </c>
      <c r="AD19" s="26">
        <v>27.3</v>
      </c>
      <c r="AE19" s="27"/>
      <c r="AF19" s="26"/>
      <c r="AG19" s="27"/>
      <c r="AH19" s="26"/>
      <c r="AI19" s="27" t="s">
        <v>194</v>
      </c>
      <c r="AJ19" s="26">
        <v>27.3</v>
      </c>
      <c r="AK19" s="27"/>
      <c r="AL19" s="26"/>
      <c r="AM19" s="27"/>
      <c r="AN19" s="26"/>
      <c r="AO19" s="27"/>
      <c r="AP19" s="26"/>
      <c r="AQ19" s="27"/>
      <c r="AR19" s="26"/>
      <c r="AS19" s="27"/>
      <c r="AT19" s="26"/>
      <c r="AU19" s="27"/>
      <c r="AV19" s="26"/>
    </row>
    <row r="20" spans="1:48" s="16" customFormat="1" x14ac:dyDescent="0.25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 t="s">
        <v>166</v>
      </c>
      <c r="Z20" s="26">
        <v>29.7</v>
      </c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  <c r="AU20" s="27"/>
      <c r="AV20" s="26"/>
    </row>
    <row r="21" spans="1:48" x14ac:dyDescent="0.25">
      <c r="A21" s="12"/>
      <c r="B21" s="13"/>
      <c r="C21" s="14"/>
      <c r="E21" s="27"/>
      <c r="F21" s="26"/>
      <c r="G21" s="27"/>
      <c r="H21" s="26"/>
      <c r="I21" s="27"/>
      <c r="J21" s="26"/>
      <c r="K21" s="28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7"/>
      <c r="AN21" s="26"/>
      <c r="AO21" s="28"/>
      <c r="AP21" s="26"/>
      <c r="AQ21" s="28"/>
      <c r="AR21" s="26"/>
      <c r="AS21" s="27"/>
      <c r="AT21" s="26"/>
      <c r="AU21" s="27"/>
      <c r="AV21" s="26"/>
    </row>
    <row r="22" spans="1:48" s="10" customFormat="1" x14ac:dyDescent="0.25">
      <c r="A22" s="12"/>
      <c r="B22" s="13"/>
      <c r="C22" s="14"/>
      <c r="E22" s="17"/>
      <c r="F22" s="15">
        <f>SUM(F11:F21)</f>
        <v>376.09999999999997</v>
      </c>
      <c r="G22" s="17"/>
      <c r="H22" s="15"/>
      <c r="I22" s="17"/>
      <c r="J22" s="15">
        <f>SUM(J11:J21)</f>
        <v>235.1</v>
      </c>
      <c r="K22" s="18"/>
      <c r="L22" s="15">
        <f>SUM(L11:L21)</f>
        <v>237.3</v>
      </c>
      <c r="M22" s="17"/>
      <c r="N22" s="15">
        <f>SUM(N11:N21)</f>
        <v>287.39999999999998</v>
      </c>
      <c r="O22" s="17"/>
      <c r="P22" s="15">
        <f>SUM(P11:P21)</f>
        <v>314.7</v>
      </c>
      <c r="Q22" s="17"/>
      <c r="R22" s="15">
        <f>SUM(R11:R21)</f>
        <v>243.00000000000003</v>
      </c>
      <c r="S22" s="17"/>
      <c r="T22" s="15">
        <f>SUM(T11:T21)</f>
        <v>345.59999999999997</v>
      </c>
      <c r="U22" s="17"/>
      <c r="V22" s="15">
        <f>SUM(V11:V21)</f>
        <v>279.8</v>
      </c>
      <c r="W22" s="17"/>
      <c r="X22" s="15">
        <f>SUM(X11:X21)</f>
        <v>337.19999999999993</v>
      </c>
      <c r="Y22" s="17"/>
      <c r="Z22" s="15">
        <f>SUM(Z11:Z21)</f>
        <v>381.90000000000003</v>
      </c>
      <c r="AA22" s="17"/>
      <c r="AB22" s="15">
        <f>SUM(AB11:AB21)</f>
        <v>187.4</v>
      </c>
      <c r="AC22" s="17"/>
      <c r="AD22" s="15">
        <f>SUM(AD11:AD21)</f>
        <v>378.3</v>
      </c>
      <c r="AE22" s="17"/>
      <c r="AF22" s="15">
        <f>SUM(AF11:AF21)</f>
        <v>313.59999999999997</v>
      </c>
      <c r="AG22" s="17"/>
      <c r="AH22" s="15">
        <f>SUM(AH11:AH21)</f>
        <v>280.20000000000005</v>
      </c>
      <c r="AI22" s="17"/>
      <c r="AJ22" s="15">
        <f>SUM(AJ11:AJ21)</f>
        <v>398.80000000000007</v>
      </c>
      <c r="AK22" s="17"/>
      <c r="AL22" s="15">
        <f>SUM(AL11:AL21)</f>
        <v>305.7</v>
      </c>
      <c r="AM22" s="17"/>
      <c r="AN22" s="15">
        <f>SUM(AN11:AN21)</f>
        <v>369.1</v>
      </c>
      <c r="AO22" s="18"/>
      <c r="AP22" s="15">
        <f>SUM(AP11:AP21)</f>
        <v>329.5</v>
      </c>
      <c r="AQ22" s="18"/>
      <c r="AR22" s="15">
        <f>SUM(AR11:AR21)</f>
        <v>275.60000000000002</v>
      </c>
      <c r="AS22" s="17"/>
      <c r="AT22" s="15">
        <f>SUM(AT11:AT21)</f>
        <v>313.3</v>
      </c>
      <c r="AU22" s="17"/>
      <c r="AV22" s="15">
        <f>SUM(AV11:AV21)</f>
        <v>330.59999999999997</v>
      </c>
    </row>
    <row r="23" spans="1:48" x14ac:dyDescent="0.25">
      <c r="A23" s="12"/>
      <c r="B23" s="13"/>
      <c r="C23" s="14"/>
      <c r="E23" s="27"/>
      <c r="F23" s="26"/>
      <c r="G23" s="27"/>
      <c r="H23" s="26"/>
      <c r="I23" s="27"/>
      <c r="J23" s="26"/>
      <c r="K23" s="28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7"/>
      <c r="AN23" s="26"/>
      <c r="AO23" s="28"/>
      <c r="AP23" s="26"/>
      <c r="AQ23" s="28"/>
      <c r="AR23" s="26"/>
      <c r="AS23" s="27"/>
      <c r="AT23" s="26"/>
      <c r="AU23" s="27"/>
      <c r="AV23" s="26"/>
    </row>
    <row r="24" spans="1:48" s="16" customFormat="1" x14ac:dyDescent="0.25">
      <c r="A24" s="12"/>
      <c r="B24" s="13"/>
      <c r="C24" s="14"/>
      <c r="E24" s="27" t="s">
        <v>164</v>
      </c>
      <c r="F24" s="26">
        <v>26.3</v>
      </c>
      <c r="G24" s="27"/>
      <c r="H24" s="26"/>
      <c r="I24" s="27" t="s">
        <v>162</v>
      </c>
      <c r="J24" s="26">
        <v>32.5</v>
      </c>
      <c r="K24" s="27" t="s">
        <v>162</v>
      </c>
      <c r="L24" s="26">
        <v>32.5</v>
      </c>
      <c r="M24" s="27" t="s">
        <v>162</v>
      </c>
      <c r="N24" s="26">
        <v>32.5</v>
      </c>
      <c r="O24" s="27" t="s">
        <v>164</v>
      </c>
      <c r="P24" s="26">
        <v>26.3</v>
      </c>
      <c r="Q24" s="27" t="s">
        <v>164</v>
      </c>
      <c r="R24" s="26">
        <v>26.3</v>
      </c>
      <c r="S24" s="27" t="s">
        <v>162</v>
      </c>
      <c r="T24" s="26">
        <v>32.5</v>
      </c>
      <c r="U24" s="27" t="s">
        <v>164</v>
      </c>
      <c r="V24" s="26">
        <v>26.3</v>
      </c>
      <c r="W24" s="27" t="s">
        <v>164</v>
      </c>
      <c r="X24" s="26">
        <v>26.3</v>
      </c>
      <c r="Y24" s="27" t="s">
        <v>162</v>
      </c>
      <c r="Z24" s="26">
        <v>32.5</v>
      </c>
      <c r="AA24" s="27" t="s">
        <v>182</v>
      </c>
      <c r="AB24" s="26">
        <v>28.7</v>
      </c>
      <c r="AC24" s="27" t="s">
        <v>162</v>
      </c>
      <c r="AD24" s="26">
        <v>32.5</v>
      </c>
      <c r="AE24" s="27" t="s">
        <v>162</v>
      </c>
      <c r="AF24" s="26">
        <v>32.5</v>
      </c>
      <c r="AG24" s="27" t="s">
        <v>164</v>
      </c>
      <c r="AH24" s="26">
        <v>26.3</v>
      </c>
      <c r="AI24" s="110" t="s">
        <v>196</v>
      </c>
      <c r="AJ24" s="111">
        <v>8.1999999999999993</v>
      </c>
      <c r="AK24" s="27" t="s">
        <v>182</v>
      </c>
      <c r="AL24" s="26">
        <v>28.7</v>
      </c>
      <c r="AM24" s="27" t="s">
        <v>164</v>
      </c>
      <c r="AN24" s="26">
        <v>26.3</v>
      </c>
      <c r="AO24" s="27" t="s">
        <v>164</v>
      </c>
      <c r="AP24" s="26">
        <v>26.3</v>
      </c>
      <c r="AQ24" s="27" t="s">
        <v>162</v>
      </c>
      <c r="AR24" s="26">
        <v>32.5</v>
      </c>
      <c r="AS24" s="27" t="s">
        <v>162</v>
      </c>
      <c r="AT24" s="26">
        <v>32.5</v>
      </c>
      <c r="AU24" s="27" t="s">
        <v>171</v>
      </c>
      <c r="AV24" s="26">
        <v>25.3</v>
      </c>
    </row>
    <row r="25" spans="1:48" s="16" customFormat="1" x14ac:dyDescent="0.25">
      <c r="A25" s="12"/>
      <c r="B25" s="13"/>
      <c r="C25" s="14"/>
      <c r="E25" s="27" t="s">
        <v>177</v>
      </c>
      <c r="F25" s="26">
        <v>28.6</v>
      </c>
      <c r="G25" s="27"/>
      <c r="H25" s="26"/>
      <c r="I25" s="27" t="s">
        <v>177</v>
      </c>
      <c r="J25" s="26">
        <v>28.6</v>
      </c>
      <c r="K25" s="27" t="s">
        <v>172</v>
      </c>
      <c r="L25" s="26">
        <v>25</v>
      </c>
      <c r="M25" s="27" t="s">
        <v>171</v>
      </c>
      <c r="N25" s="26">
        <v>25.3</v>
      </c>
      <c r="O25" s="27" t="s">
        <v>170</v>
      </c>
      <c r="P25" s="26">
        <v>26.5</v>
      </c>
      <c r="Q25" s="27" t="s">
        <v>171</v>
      </c>
      <c r="R25" s="26">
        <v>25.3</v>
      </c>
      <c r="S25" s="27" t="s">
        <v>164</v>
      </c>
      <c r="T25" s="26">
        <v>26.3</v>
      </c>
      <c r="U25" s="27" t="s">
        <v>177</v>
      </c>
      <c r="V25" s="26">
        <v>28.6</v>
      </c>
      <c r="W25" s="27" t="s">
        <v>170</v>
      </c>
      <c r="X25" s="26">
        <v>26.5</v>
      </c>
      <c r="Y25" s="27" t="s">
        <v>206</v>
      </c>
      <c r="Z25" s="26">
        <v>39.700000000000003</v>
      </c>
      <c r="AA25" s="27" t="s">
        <v>163</v>
      </c>
      <c r="AB25" s="26">
        <v>23.4</v>
      </c>
      <c r="AC25" s="110" t="s">
        <v>190</v>
      </c>
      <c r="AD25" s="111">
        <v>8.4</v>
      </c>
      <c r="AE25" s="27" t="s">
        <v>170</v>
      </c>
      <c r="AF25" s="26">
        <v>26.5</v>
      </c>
      <c r="AG25" s="27" t="s">
        <v>182</v>
      </c>
      <c r="AH25" s="26">
        <v>28.7</v>
      </c>
      <c r="AI25" s="27" t="s">
        <v>177</v>
      </c>
      <c r="AJ25" s="26">
        <v>28.6</v>
      </c>
      <c r="AK25" s="110" t="s">
        <v>190</v>
      </c>
      <c r="AL25" s="111">
        <v>8.4</v>
      </c>
      <c r="AM25" s="110" t="s">
        <v>188</v>
      </c>
      <c r="AN25" s="111">
        <v>9.6</v>
      </c>
      <c r="AO25" s="27" t="s">
        <v>171</v>
      </c>
      <c r="AP25" s="26">
        <v>25.3</v>
      </c>
      <c r="AQ25" s="27" t="s">
        <v>171</v>
      </c>
      <c r="AR25" s="26">
        <v>25.3</v>
      </c>
      <c r="AS25" s="27" t="s">
        <v>164</v>
      </c>
      <c r="AT25" s="26">
        <v>26.3</v>
      </c>
      <c r="AU25" s="27" t="s">
        <v>170</v>
      </c>
      <c r="AV25" s="26">
        <v>26.5</v>
      </c>
    </row>
    <row r="26" spans="1:48" s="16" customFormat="1" x14ac:dyDescent="0.25">
      <c r="A26" s="12"/>
      <c r="B26" s="13"/>
      <c r="C26" s="14"/>
      <c r="E26" s="110" t="s">
        <v>223</v>
      </c>
      <c r="F26" s="111">
        <v>5.6</v>
      </c>
      <c r="G26" s="27"/>
      <c r="H26" s="26"/>
      <c r="I26" s="27" t="s">
        <v>163</v>
      </c>
      <c r="J26" s="26">
        <v>23.4</v>
      </c>
      <c r="K26" s="27" t="s">
        <v>163</v>
      </c>
      <c r="L26" s="26">
        <v>23.4</v>
      </c>
      <c r="M26" s="27" t="s">
        <v>163</v>
      </c>
      <c r="N26" s="26">
        <v>23.4</v>
      </c>
      <c r="O26" s="27" t="s">
        <v>163</v>
      </c>
      <c r="P26" s="26">
        <v>23.4</v>
      </c>
      <c r="Q26" s="27" t="s">
        <v>177</v>
      </c>
      <c r="R26" s="26">
        <v>28.6</v>
      </c>
      <c r="S26" s="110" t="s">
        <v>188</v>
      </c>
      <c r="T26" s="111">
        <v>9.6</v>
      </c>
      <c r="U26" s="27" t="s">
        <v>172</v>
      </c>
      <c r="V26" s="26">
        <v>25</v>
      </c>
      <c r="W26" s="27" t="s">
        <v>209</v>
      </c>
      <c r="X26" s="26">
        <v>27.4</v>
      </c>
      <c r="Y26" s="27" t="s">
        <v>177</v>
      </c>
      <c r="Z26" s="26">
        <v>28.6</v>
      </c>
      <c r="AA26" s="27"/>
      <c r="AB26" s="26"/>
      <c r="AC26" s="110" t="s">
        <v>196</v>
      </c>
      <c r="AD26" s="111">
        <v>8.1999999999999993</v>
      </c>
      <c r="AE26" s="27" t="s">
        <v>163</v>
      </c>
      <c r="AF26" s="26">
        <v>23.4</v>
      </c>
      <c r="AG26" s="27" t="s">
        <v>163</v>
      </c>
      <c r="AH26" s="26">
        <v>23.4</v>
      </c>
      <c r="AI26" s="27" t="s">
        <v>170</v>
      </c>
      <c r="AJ26" s="26">
        <v>26.5</v>
      </c>
      <c r="AK26" s="27" t="s">
        <v>171</v>
      </c>
      <c r="AL26" s="26">
        <v>25.3</v>
      </c>
      <c r="AM26" s="27" t="s">
        <v>171</v>
      </c>
      <c r="AN26" s="26">
        <v>25.3</v>
      </c>
      <c r="AO26" s="27" t="s">
        <v>177</v>
      </c>
      <c r="AP26" s="26">
        <v>28.6</v>
      </c>
      <c r="AQ26" s="27" t="s">
        <v>177</v>
      </c>
      <c r="AR26" s="26">
        <v>28.6</v>
      </c>
      <c r="AS26" s="27" t="s">
        <v>163</v>
      </c>
      <c r="AT26" s="26">
        <v>23.4</v>
      </c>
      <c r="AU26" s="27" t="s">
        <v>172</v>
      </c>
      <c r="AV26" s="26">
        <v>25</v>
      </c>
    </row>
    <row r="27" spans="1:48" s="16" customFormat="1" x14ac:dyDescent="0.25">
      <c r="A27" s="12"/>
      <c r="B27" s="13"/>
      <c r="C27" s="14"/>
      <c r="E27" s="27" t="s">
        <v>163</v>
      </c>
      <c r="F27" s="26">
        <v>23.4</v>
      </c>
      <c r="G27" s="27"/>
      <c r="H27" s="26"/>
      <c r="I27" s="27"/>
      <c r="J27" s="26"/>
      <c r="K27" s="27"/>
      <c r="L27" s="26"/>
      <c r="M27" s="27"/>
      <c r="N27" s="26"/>
      <c r="O27" s="110" t="s">
        <v>194</v>
      </c>
      <c r="P27" s="111">
        <v>6.8</v>
      </c>
      <c r="Q27" s="27" t="s">
        <v>163</v>
      </c>
      <c r="R27" s="26">
        <v>23.4</v>
      </c>
      <c r="S27" s="110" t="s">
        <v>193</v>
      </c>
      <c r="T27" s="111">
        <v>7</v>
      </c>
      <c r="U27" s="27" t="s">
        <v>163</v>
      </c>
      <c r="V27" s="26">
        <v>23.4</v>
      </c>
      <c r="W27" s="27" t="s">
        <v>163</v>
      </c>
      <c r="X27" s="26">
        <v>23.4</v>
      </c>
      <c r="Y27" s="27" t="s">
        <v>163</v>
      </c>
      <c r="Z27" s="26">
        <v>23.4</v>
      </c>
      <c r="AA27" s="27"/>
      <c r="AB27" s="26"/>
      <c r="AC27" s="110" t="s">
        <v>201</v>
      </c>
      <c r="AD27" s="111">
        <v>2.5</v>
      </c>
      <c r="AE27" s="27" t="s">
        <v>198</v>
      </c>
      <c r="AF27" s="26">
        <v>30.1</v>
      </c>
      <c r="AG27" s="110" t="s">
        <v>187</v>
      </c>
      <c r="AH27" s="111">
        <v>11.8</v>
      </c>
      <c r="AI27" s="110" t="s">
        <v>193</v>
      </c>
      <c r="AJ27" s="111">
        <v>7</v>
      </c>
      <c r="AK27" s="27" t="s">
        <v>163</v>
      </c>
      <c r="AL27" s="26">
        <v>23.4</v>
      </c>
      <c r="AM27" s="27" t="s">
        <v>170</v>
      </c>
      <c r="AN27" s="26">
        <v>26.5</v>
      </c>
      <c r="AO27" s="27" t="s">
        <v>172</v>
      </c>
      <c r="AP27" s="26">
        <v>25</v>
      </c>
      <c r="AQ27" s="27"/>
      <c r="AR27" s="26"/>
      <c r="AS27" s="110" t="s">
        <v>166</v>
      </c>
      <c r="AT27" s="111">
        <v>8.3000000000000007</v>
      </c>
      <c r="AU27" s="27" t="s">
        <v>163</v>
      </c>
      <c r="AV27" s="26">
        <v>23.4</v>
      </c>
    </row>
    <row r="28" spans="1:48" s="16" customFormat="1" x14ac:dyDescent="0.25">
      <c r="A28" s="12"/>
      <c r="B28" s="13"/>
      <c r="C28" s="14"/>
      <c r="E28" s="27" t="s">
        <v>198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/>
      <c r="R28" s="26"/>
      <c r="S28" s="27" t="s">
        <v>213</v>
      </c>
      <c r="T28" s="26">
        <v>24.5</v>
      </c>
      <c r="U28" s="27"/>
      <c r="V28" s="26"/>
      <c r="W28" s="27"/>
      <c r="X28" s="26"/>
      <c r="Y28" s="110" t="s">
        <v>166</v>
      </c>
      <c r="Z28" s="111">
        <v>8.3000000000000007</v>
      </c>
      <c r="AA28" s="27"/>
      <c r="AB28" s="26"/>
      <c r="AC28" s="27" t="s">
        <v>163</v>
      </c>
      <c r="AD28" s="26">
        <v>23.4</v>
      </c>
      <c r="AE28" s="27"/>
      <c r="AF28" s="26"/>
      <c r="AG28" s="27"/>
      <c r="AH28" s="26"/>
      <c r="AI28" s="27" t="s">
        <v>163</v>
      </c>
      <c r="AJ28" s="26">
        <v>23.4</v>
      </c>
      <c r="AK28" s="27"/>
      <c r="AL28" s="26"/>
      <c r="AM28" s="27" t="s">
        <v>163</v>
      </c>
      <c r="AN28" s="26">
        <v>23.4</v>
      </c>
      <c r="AO28" s="27" t="s">
        <v>163</v>
      </c>
      <c r="AP28" s="26">
        <v>23.4</v>
      </c>
      <c r="AQ28" s="27"/>
      <c r="AR28" s="26"/>
      <c r="AS28" s="27"/>
      <c r="AT28" s="26"/>
      <c r="AU28" s="110" t="s">
        <v>166</v>
      </c>
      <c r="AV28" s="111">
        <v>8.3000000000000007</v>
      </c>
    </row>
    <row r="29" spans="1:48" s="16" customFormat="1" x14ac:dyDescent="0.25">
      <c r="A29" s="12"/>
      <c r="B29" s="13"/>
      <c r="C29" s="14"/>
      <c r="E29" s="110" t="s">
        <v>166</v>
      </c>
      <c r="F29" s="111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27"/>
      <c r="AB29" s="26"/>
      <c r="AC29" s="110" t="s">
        <v>194</v>
      </c>
      <c r="AD29" s="111">
        <v>6.8</v>
      </c>
      <c r="AE29" s="27"/>
      <c r="AF29" s="26"/>
      <c r="AG29" s="27"/>
      <c r="AH29" s="26"/>
      <c r="AI29" s="110" t="s">
        <v>194</v>
      </c>
      <c r="AJ29" s="111">
        <v>6.8</v>
      </c>
      <c r="AK29" s="27"/>
      <c r="AL29" s="26"/>
      <c r="AM29" s="110" t="s">
        <v>187</v>
      </c>
      <c r="AN29" s="111">
        <v>11.8</v>
      </c>
      <c r="AO29" s="27"/>
      <c r="AP29" s="26"/>
      <c r="AQ29" s="27"/>
      <c r="AR29" s="26"/>
      <c r="AS29" s="27"/>
      <c r="AT29" s="26"/>
      <c r="AU29" s="27"/>
      <c r="AV29" s="26"/>
    </row>
    <row r="30" spans="1:48" s="16" customFormat="1" x14ac:dyDescent="0.25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</row>
    <row r="31" spans="1:48" s="10" customFormat="1" x14ac:dyDescent="0.25">
      <c r="A31" s="12"/>
      <c r="B31" s="13"/>
      <c r="C31" s="14"/>
      <c r="E31" s="17"/>
      <c r="F31" s="15">
        <f>SUM(F22:F30)</f>
        <v>498.40000000000003</v>
      </c>
      <c r="G31" s="17"/>
      <c r="H31" s="15"/>
      <c r="I31" s="17"/>
      <c r="J31" s="15">
        <f>SUM(J22:J30)</f>
        <v>319.60000000000002</v>
      </c>
      <c r="K31" s="18"/>
      <c r="L31" s="15">
        <f>SUM(L22:L30)</f>
        <v>318.2</v>
      </c>
      <c r="M31" s="17"/>
      <c r="N31" s="15">
        <f>SUM(N22:N30)</f>
        <v>368.59999999999997</v>
      </c>
      <c r="O31" s="17"/>
      <c r="P31" s="15">
        <f>SUM(P22:P30)</f>
        <v>397.7</v>
      </c>
      <c r="Q31" s="17"/>
      <c r="R31" s="15">
        <f>SUM(R22:R30)</f>
        <v>346.6</v>
      </c>
      <c r="S31" s="17"/>
      <c r="T31" s="15">
        <f>SUM(T22:T30)</f>
        <v>445.5</v>
      </c>
      <c r="U31" s="17"/>
      <c r="V31" s="15">
        <f>SUM(V22:V30)</f>
        <v>383.1</v>
      </c>
      <c r="W31" s="17"/>
      <c r="X31" s="15">
        <f>SUM(X22:X30)</f>
        <v>440.7999999999999</v>
      </c>
      <c r="Y31" s="17"/>
      <c r="Z31" s="15">
        <f>SUM(Z22:Z30)</f>
        <v>514.4</v>
      </c>
      <c r="AA31" s="17"/>
      <c r="AB31" s="15">
        <f>SUM(AB22:AB30)</f>
        <v>239.5</v>
      </c>
      <c r="AC31" s="17"/>
      <c r="AD31" s="15">
        <f>SUM(AD22:AD30)</f>
        <v>460.09999999999997</v>
      </c>
      <c r="AE31" s="17"/>
      <c r="AF31" s="15">
        <f>SUM(AF22:AF30)</f>
        <v>426.09999999999997</v>
      </c>
      <c r="AG31" s="17"/>
      <c r="AH31" s="15">
        <f>SUM(AH22:AH30)</f>
        <v>370.40000000000003</v>
      </c>
      <c r="AI31" s="17"/>
      <c r="AJ31" s="15">
        <f>SUM(AJ22:AJ30)</f>
        <v>499.30000000000007</v>
      </c>
      <c r="AK31" s="17"/>
      <c r="AL31" s="15">
        <f>SUM(AL22:AL30)</f>
        <v>391.49999999999994</v>
      </c>
      <c r="AM31" s="17"/>
      <c r="AN31" s="15">
        <f>SUM(AN22:AN30)</f>
        <v>492.00000000000006</v>
      </c>
      <c r="AO31" s="18"/>
      <c r="AP31" s="15">
        <f>SUM(AP22:AP30)</f>
        <v>458.1</v>
      </c>
      <c r="AQ31" s="18"/>
      <c r="AR31" s="15">
        <f>SUM(AR22:AR30)</f>
        <v>362.00000000000006</v>
      </c>
      <c r="AS31" s="17"/>
      <c r="AT31" s="15">
        <f>SUM(AT22:AT30)</f>
        <v>403.8</v>
      </c>
      <c r="AU31" s="17"/>
      <c r="AV31" s="15">
        <f>SUM(AV22:AV30)</f>
        <v>439.09999999999997</v>
      </c>
    </row>
    <row r="32" spans="1:48" x14ac:dyDescent="0.25">
      <c r="A32" s="12"/>
      <c r="B32" s="13"/>
      <c r="C32" s="14"/>
      <c r="E32" s="27"/>
      <c r="F32" s="26"/>
      <c r="G32" s="27"/>
      <c r="H32" s="26"/>
      <c r="I32" s="27"/>
      <c r="J32" s="26"/>
      <c r="K32" s="28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7"/>
      <c r="AN32" s="26"/>
      <c r="AO32" s="28"/>
      <c r="AP32" s="26"/>
      <c r="AQ32" s="28"/>
      <c r="AR32" s="26"/>
      <c r="AS32" s="27"/>
      <c r="AT32" s="26"/>
      <c r="AU32" s="27"/>
      <c r="AV32" s="26"/>
    </row>
    <row r="33" spans="1:48" s="16" customFormat="1" x14ac:dyDescent="0.25">
      <c r="A33" s="12"/>
      <c r="B33" s="13"/>
      <c r="C33" s="14"/>
      <c r="E33" s="110" t="s">
        <v>164</v>
      </c>
      <c r="F33" s="111">
        <v>0.6</v>
      </c>
      <c r="G33" s="27"/>
      <c r="H33" s="26"/>
      <c r="I33" s="27" t="s">
        <v>162</v>
      </c>
      <c r="J33" s="26">
        <v>26.6</v>
      </c>
      <c r="K33" s="27" t="s">
        <v>162</v>
      </c>
      <c r="L33" s="26">
        <v>26.6</v>
      </c>
      <c r="M33" s="27" t="s">
        <v>162</v>
      </c>
      <c r="N33" s="26">
        <v>26.6</v>
      </c>
      <c r="O33" s="110" t="s">
        <v>164</v>
      </c>
      <c r="P33" s="111">
        <v>0.6</v>
      </c>
      <c r="Q33" s="110" t="s">
        <v>164</v>
      </c>
      <c r="R33" s="111">
        <v>0.6</v>
      </c>
      <c r="S33" s="27" t="s">
        <v>162</v>
      </c>
      <c r="T33" s="26">
        <v>26.6</v>
      </c>
      <c r="U33" s="110" t="s">
        <v>164</v>
      </c>
      <c r="V33" s="111">
        <v>0.6</v>
      </c>
      <c r="W33" s="110" t="s">
        <v>164</v>
      </c>
      <c r="X33" s="111">
        <v>0.6</v>
      </c>
      <c r="Y33" s="27" t="s">
        <v>162</v>
      </c>
      <c r="Z33" s="26">
        <v>26.6</v>
      </c>
      <c r="AA33" s="27" t="s">
        <v>182</v>
      </c>
      <c r="AB33" s="26">
        <v>36.200000000000003</v>
      </c>
      <c r="AC33" s="27" t="s">
        <v>162</v>
      </c>
      <c r="AD33" s="26">
        <v>26.6</v>
      </c>
      <c r="AE33" s="27" t="s">
        <v>162</v>
      </c>
      <c r="AF33" s="26">
        <v>26.6</v>
      </c>
      <c r="AG33" s="110" t="s">
        <v>164</v>
      </c>
      <c r="AH33" s="111">
        <v>0.6</v>
      </c>
      <c r="AI33" s="110" t="s">
        <v>177</v>
      </c>
      <c r="AJ33" s="111">
        <v>5</v>
      </c>
      <c r="AK33" s="27" t="s">
        <v>182</v>
      </c>
      <c r="AL33" s="26">
        <v>36.200000000000003</v>
      </c>
      <c r="AM33" s="110" t="s">
        <v>164</v>
      </c>
      <c r="AN33" s="111">
        <v>0.6</v>
      </c>
      <c r="AO33" s="110" t="s">
        <v>164</v>
      </c>
      <c r="AP33" s="111">
        <v>0.6</v>
      </c>
      <c r="AQ33" s="27" t="s">
        <v>162</v>
      </c>
      <c r="AR33" s="26">
        <v>26.6</v>
      </c>
      <c r="AS33" s="27" t="s">
        <v>162</v>
      </c>
      <c r="AT33" s="26">
        <v>26.6</v>
      </c>
      <c r="AU33" s="110" t="s">
        <v>171</v>
      </c>
      <c r="AV33" s="111">
        <v>-1</v>
      </c>
    </row>
    <row r="34" spans="1:48" s="16" customFormat="1" x14ac:dyDescent="0.25">
      <c r="A34" s="12"/>
      <c r="B34" s="13"/>
      <c r="C34" s="14"/>
      <c r="E34" s="110" t="s">
        <v>177</v>
      </c>
      <c r="F34" s="111">
        <v>5</v>
      </c>
      <c r="G34" s="27"/>
      <c r="H34" s="26"/>
      <c r="I34" s="110" t="s">
        <v>177</v>
      </c>
      <c r="J34" s="111">
        <v>5</v>
      </c>
      <c r="K34" s="110" t="s">
        <v>172</v>
      </c>
      <c r="L34" s="111">
        <v>8.6</v>
      </c>
      <c r="M34" s="110" t="s">
        <v>171</v>
      </c>
      <c r="N34" s="111">
        <v>-1</v>
      </c>
      <c r="O34" s="27" t="s">
        <v>170</v>
      </c>
      <c r="P34" s="26">
        <v>34.5</v>
      </c>
      <c r="Q34" s="110" t="s">
        <v>171</v>
      </c>
      <c r="R34" s="111">
        <v>-1</v>
      </c>
      <c r="S34" s="110" t="s">
        <v>164</v>
      </c>
      <c r="T34" s="111">
        <v>0.6</v>
      </c>
      <c r="U34" s="110" t="s">
        <v>177</v>
      </c>
      <c r="V34" s="111">
        <v>5</v>
      </c>
      <c r="W34" s="27" t="s">
        <v>170</v>
      </c>
      <c r="X34" s="26">
        <v>34.5</v>
      </c>
      <c r="Y34" s="110" t="s">
        <v>206</v>
      </c>
      <c r="Z34" s="111">
        <v>5.4</v>
      </c>
      <c r="AA34" s="27" t="s">
        <v>163</v>
      </c>
      <c r="AB34" s="26">
        <v>29.6</v>
      </c>
      <c r="AC34" s="27" t="s">
        <v>163</v>
      </c>
      <c r="AD34" s="26">
        <v>29.6</v>
      </c>
      <c r="AE34" s="27" t="s">
        <v>170</v>
      </c>
      <c r="AF34" s="26">
        <v>34.5</v>
      </c>
      <c r="AG34" s="27" t="s">
        <v>182</v>
      </c>
      <c r="AH34" s="26">
        <v>36.200000000000003</v>
      </c>
      <c r="AI34" s="27" t="s">
        <v>170</v>
      </c>
      <c r="AJ34" s="26">
        <v>34.5</v>
      </c>
      <c r="AK34" s="110" t="s">
        <v>171</v>
      </c>
      <c r="AL34" s="111">
        <v>-1</v>
      </c>
      <c r="AM34" s="110" t="s">
        <v>171</v>
      </c>
      <c r="AN34" s="111">
        <v>-1</v>
      </c>
      <c r="AO34" s="110" t="s">
        <v>171</v>
      </c>
      <c r="AP34" s="111">
        <v>-1</v>
      </c>
      <c r="AQ34" s="110" t="s">
        <v>171</v>
      </c>
      <c r="AR34" s="111">
        <v>-1</v>
      </c>
      <c r="AS34" s="110" t="s">
        <v>164</v>
      </c>
      <c r="AT34" s="111">
        <v>0.6</v>
      </c>
      <c r="AU34" s="27" t="s">
        <v>170</v>
      </c>
      <c r="AV34" s="26">
        <v>34.5</v>
      </c>
    </row>
    <row r="35" spans="1:48" s="16" customFormat="1" x14ac:dyDescent="0.25">
      <c r="A35" s="12"/>
      <c r="B35" s="13"/>
      <c r="C35" s="14"/>
      <c r="E35" s="27" t="s">
        <v>163</v>
      </c>
      <c r="F35" s="26">
        <v>29.6</v>
      </c>
      <c r="G35" s="27"/>
      <c r="H35" s="26"/>
      <c r="I35" s="27" t="s">
        <v>163</v>
      </c>
      <c r="J35" s="26">
        <v>29.6</v>
      </c>
      <c r="K35" s="27" t="s">
        <v>163</v>
      </c>
      <c r="L35" s="26">
        <v>29.6</v>
      </c>
      <c r="M35" s="27" t="s">
        <v>163</v>
      </c>
      <c r="N35" s="26">
        <v>29.6</v>
      </c>
      <c r="O35" s="27" t="s">
        <v>163</v>
      </c>
      <c r="P35" s="26">
        <v>29.6</v>
      </c>
      <c r="Q35" s="110" t="s">
        <v>177</v>
      </c>
      <c r="R35" s="111">
        <v>5</v>
      </c>
      <c r="S35" s="110" t="s">
        <v>213</v>
      </c>
      <c r="T35" s="111">
        <v>8.8000000000000007</v>
      </c>
      <c r="U35" s="110" t="s">
        <v>172</v>
      </c>
      <c r="V35" s="111">
        <v>8.6</v>
      </c>
      <c r="W35" s="27" t="s">
        <v>209</v>
      </c>
      <c r="X35" s="26">
        <v>25.8</v>
      </c>
      <c r="Y35" s="110" t="s">
        <v>177</v>
      </c>
      <c r="Z35" s="111">
        <v>5</v>
      </c>
      <c r="AA35" s="27"/>
      <c r="AB35" s="26"/>
      <c r="AC35" s="27"/>
      <c r="AD35" s="26"/>
      <c r="AE35" s="27" t="s">
        <v>163</v>
      </c>
      <c r="AF35" s="26">
        <v>29.6</v>
      </c>
      <c r="AG35" s="112" t="s">
        <v>163</v>
      </c>
      <c r="AH35" s="113">
        <v>66.599999999999994</v>
      </c>
      <c r="AI35" s="27" t="s">
        <v>163</v>
      </c>
      <c r="AJ35" s="26">
        <v>29.6</v>
      </c>
      <c r="AK35" s="27" t="s">
        <v>163</v>
      </c>
      <c r="AL35" s="26">
        <v>29.6</v>
      </c>
      <c r="AM35" s="27" t="s">
        <v>170</v>
      </c>
      <c r="AN35" s="26">
        <v>34.5</v>
      </c>
      <c r="AO35" s="110" t="s">
        <v>177</v>
      </c>
      <c r="AP35" s="111">
        <v>5</v>
      </c>
      <c r="AQ35" s="110" t="s">
        <v>177</v>
      </c>
      <c r="AR35" s="111">
        <v>5</v>
      </c>
      <c r="AS35" s="27" t="s">
        <v>163</v>
      </c>
      <c r="AT35" s="26">
        <v>29.6</v>
      </c>
      <c r="AU35" s="110" t="s">
        <v>172</v>
      </c>
      <c r="AV35" s="111">
        <v>8.6</v>
      </c>
    </row>
    <row r="36" spans="1:48" s="16" customFormat="1" x14ac:dyDescent="0.25">
      <c r="A36" s="12"/>
      <c r="B36" s="13"/>
      <c r="C36" s="14"/>
      <c r="E36" s="27" t="s">
        <v>198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/>
      <c r="P36" s="26"/>
      <c r="Q36" s="27" t="s">
        <v>163</v>
      </c>
      <c r="R36" s="26">
        <v>29.6</v>
      </c>
      <c r="S36" s="27"/>
      <c r="T36" s="26"/>
      <c r="U36" s="27" t="s">
        <v>163</v>
      </c>
      <c r="V36" s="26">
        <v>29.6</v>
      </c>
      <c r="W36" s="27" t="s">
        <v>163</v>
      </c>
      <c r="X36" s="26">
        <v>29.6</v>
      </c>
      <c r="Y36" s="27" t="s">
        <v>163</v>
      </c>
      <c r="Z36" s="26">
        <v>29.6</v>
      </c>
      <c r="AA36" s="27"/>
      <c r="AB36" s="26"/>
      <c r="AC36" s="27"/>
      <c r="AD36" s="26"/>
      <c r="AE36" s="27" t="s">
        <v>198</v>
      </c>
      <c r="AF36" s="26">
        <v>41.3</v>
      </c>
      <c r="AG36" s="27"/>
      <c r="AH36" s="26"/>
      <c r="AI36" s="27"/>
      <c r="AJ36" s="26"/>
      <c r="AK36" s="27"/>
      <c r="AL36" s="26"/>
      <c r="AM36" s="27" t="s">
        <v>163</v>
      </c>
      <c r="AN36" s="26">
        <v>29.6</v>
      </c>
      <c r="AO36" s="110" t="s">
        <v>172</v>
      </c>
      <c r="AP36" s="111">
        <v>8.6</v>
      </c>
      <c r="AQ36" s="27"/>
      <c r="AR36" s="26"/>
      <c r="AS36" s="27"/>
      <c r="AT36" s="26"/>
      <c r="AU36" s="27" t="s">
        <v>163</v>
      </c>
      <c r="AV36" s="26">
        <v>29.6</v>
      </c>
    </row>
    <row r="37" spans="1:48" s="16" customFormat="1" x14ac:dyDescent="0.25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/>
      <c r="AN37" s="26"/>
      <c r="AO37" s="27" t="s">
        <v>163</v>
      </c>
      <c r="AP37" s="26">
        <v>29.6</v>
      </c>
      <c r="AQ37" s="27"/>
      <c r="AR37" s="26"/>
      <c r="AS37" s="27"/>
      <c r="AT37" s="26"/>
      <c r="AU37" s="27"/>
      <c r="AV37" s="26"/>
    </row>
    <row r="38" spans="1:48" s="10" customFormat="1" x14ac:dyDescent="0.25">
      <c r="A38" s="12"/>
      <c r="B38" s="13"/>
      <c r="C38" s="14"/>
      <c r="E38" s="17"/>
      <c r="F38" s="15">
        <f>SUM(F31:F37)</f>
        <v>574.9</v>
      </c>
      <c r="G38" s="17"/>
      <c r="H38" s="15"/>
      <c r="I38" s="17"/>
      <c r="J38" s="15">
        <f>SUM(J31:J37)</f>
        <v>380.80000000000007</v>
      </c>
      <c r="K38" s="18"/>
      <c r="L38" s="15">
        <f>SUM(L31:L37)</f>
        <v>383.00000000000006</v>
      </c>
      <c r="M38" s="17"/>
      <c r="N38" s="15">
        <f>SUM(N31:N37)</f>
        <v>423.8</v>
      </c>
      <c r="O38" s="17"/>
      <c r="P38" s="15">
        <f>SUM(P31:P37)</f>
        <v>462.40000000000003</v>
      </c>
      <c r="Q38" s="17"/>
      <c r="R38" s="15">
        <f>SUM(R31:R37)</f>
        <v>380.80000000000007</v>
      </c>
      <c r="S38" s="17"/>
      <c r="T38" s="15">
        <f>SUM(T31:T37)</f>
        <v>481.50000000000006</v>
      </c>
      <c r="U38" s="17"/>
      <c r="V38" s="15">
        <f>SUM(V31:V37)</f>
        <v>426.90000000000009</v>
      </c>
      <c r="W38" s="17"/>
      <c r="X38" s="15">
        <f>SUM(X31:X37)</f>
        <v>531.29999999999995</v>
      </c>
      <c r="Y38" s="17"/>
      <c r="Z38" s="15">
        <f>SUM(Z31:Z37)</f>
        <v>581</v>
      </c>
      <c r="AA38" s="17"/>
      <c r="AB38" s="15">
        <f>SUM(AB31:AB37)</f>
        <v>305.3</v>
      </c>
      <c r="AC38" s="17"/>
      <c r="AD38" s="15">
        <f>SUM(AD31:AD37)</f>
        <v>516.29999999999995</v>
      </c>
      <c r="AE38" s="17"/>
      <c r="AF38" s="15">
        <f>SUM(AF31:AF37)</f>
        <v>558.09999999999991</v>
      </c>
      <c r="AG38" s="17"/>
      <c r="AH38" s="15">
        <f>SUM(AH31:AH37)</f>
        <v>473.80000000000007</v>
      </c>
      <c r="AI38" s="17"/>
      <c r="AJ38" s="15">
        <f>SUM(AJ31:AJ37)</f>
        <v>568.40000000000009</v>
      </c>
      <c r="AK38" s="17"/>
      <c r="AL38" s="15">
        <f>SUM(AL31:AL37)</f>
        <v>456.29999999999995</v>
      </c>
      <c r="AM38" s="17"/>
      <c r="AN38" s="15">
        <f>SUM(AN31:AN37)</f>
        <v>555.70000000000016</v>
      </c>
      <c r="AO38" s="18"/>
      <c r="AP38" s="15">
        <f>SUM(AP31:AP37)</f>
        <v>500.90000000000009</v>
      </c>
      <c r="AQ38" s="18"/>
      <c r="AR38" s="15">
        <f>SUM(AR31:AR37)</f>
        <v>392.60000000000008</v>
      </c>
      <c r="AS38" s="17"/>
      <c r="AT38" s="15">
        <f>SUM(AT31:AT37)</f>
        <v>460.60000000000008</v>
      </c>
      <c r="AU38" s="17"/>
      <c r="AV38" s="15">
        <f>SUM(AV31:AV37)</f>
        <v>510.8</v>
      </c>
    </row>
    <row r="39" spans="1:48" ht="13.5" customHeight="1" x14ac:dyDescent="0.25">
      <c r="A39" s="12"/>
      <c r="B39" s="13"/>
      <c r="C39" s="14"/>
      <c r="E39" s="27"/>
      <c r="F39" s="26"/>
      <c r="G39" s="27"/>
      <c r="H39" s="26"/>
      <c r="I39" s="27"/>
      <c r="J39" s="26"/>
      <c r="K39" s="28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7"/>
      <c r="AN39" s="26"/>
      <c r="AO39" s="28"/>
      <c r="AP39" s="26"/>
      <c r="AQ39" s="28"/>
      <c r="AR39" s="26"/>
      <c r="AS39" s="27"/>
      <c r="AT39" s="26"/>
      <c r="AU39" s="27"/>
      <c r="AV39" s="26"/>
    </row>
    <row r="40" spans="1:48" s="16" customFormat="1" x14ac:dyDescent="0.25">
      <c r="A40" s="12"/>
      <c r="B40" s="13"/>
      <c r="C40" s="14"/>
      <c r="E40" s="27" t="s">
        <v>163</v>
      </c>
      <c r="F40" s="26">
        <v>28.6</v>
      </c>
      <c r="G40" s="27"/>
      <c r="H40" s="26"/>
      <c r="I40" s="27" t="s">
        <v>162</v>
      </c>
      <c r="J40" s="26">
        <v>32.200000000000003</v>
      </c>
      <c r="K40" s="27" t="s">
        <v>162</v>
      </c>
      <c r="L40" s="26">
        <v>32.200000000000003</v>
      </c>
      <c r="M40" s="112" t="s">
        <v>162</v>
      </c>
      <c r="N40" s="113">
        <v>80.5</v>
      </c>
      <c r="O40" s="110" t="s">
        <v>170</v>
      </c>
      <c r="P40" s="111">
        <v>5</v>
      </c>
      <c r="Q40" s="27" t="s">
        <v>163</v>
      </c>
      <c r="R40" s="26">
        <v>28.6</v>
      </c>
      <c r="S40" s="112" t="s">
        <v>162</v>
      </c>
      <c r="T40" s="113">
        <v>80.5</v>
      </c>
      <c r="U40" s="27" t="s">
        <v>163</v>
      </c>
      <c r="V40" s="26">
        <v>28.6</v>
      </c>
      <c r="W40" s="110" t="s">
        <v>170</v>
      </c>
      <c r="X40" s="111">
        <v>5</v>
      </c>
      <c r="Y40" s="27" t="s">
        <v>162</v>
      </c>
      <c r="Z40" s="26">
        <v>32.200000000000003</v>
      </c>
      <c r="AA40" s="110" t="s">
        <v>182</v>
      </c>
      <c r="AB40" s="111">
        <v>3.2</v>
      </c>
      <c r="AC40" s="27" t="s">
        <v>162</v>
      </c>
      <c r="AD40" s="26">
        <v>32.200000000000003</v>
      </c>
      <c r="AE40" s="27" t="s">
        <v>162</v>
      </c>
      <c r="AF40" s="26">
        <v>32.200000000000003</v>
      </c>
      <c r="AG40" s="110" t="s">
        <v>182</v>
      </c>
      <c r="AH40" s="111">
        <v>3.2</v>
      </c>
      <c r="AI40" s="110" t="s">
        <v>170</v>
      </c>
      <c r="AJ40" s="111">
        <v>5</v>
      </c>
      <c r="AK40" s="110" t="s">
        <v>182</v>
      </c>
      <c r="AL40" s="111">
        <v>3.2</v>
      </c>
      <c r="AM40" s="110" t="s">
        <v>170</v>
      </c>
      <c r="AN40" s="111">
        <v>12.5</v>
      </c>
      <c r="AO40" s="27" t="s">
        <v>163</v>
      </c>
      <c r="AP40" s="26">
        <v>28.6</v>
      </c>
      <c r="AQ40" s="27" t="s">
        <v>162</v>
      </c>
      <c r="AR40" s="26">
        <v>32.200000000000003</v>
      </c>
      <c r="AS40" s="27" t="s">
        <v>162</v>
      </c>
      <c r="AT40" s="26">
        <v>32.200000000000003</v>
      </c>
      <c r="AU40" s="110" t="s">
        <v>170</v>
      </c>
      <c r="AV40" s="111">
        <v>5</v>
      </c>
    </row>
    <row r="41" spans="1:48" s="16" customFormat="1" x14ac:dyDescent="0.25">
      <c r="A41" s="12"/>
      <c r="B41" s="13"/>
      <c r="C41" s="14"/>
      <c r="E41" s="110" t="s">
        <v>198</v>
      </c>
      <c r="F41" s="111">
        <v>7.3</v>
      </c>
      <c r="G41" s="27"/>
      <c r="H41" s="26"/>
      <c r="I41" s="112" t="s">
        <v>163</v>
      </c>
      <c r="J41" s="113">
        <v>71.5</v>
      </c>
      <c r="K41" s="27" t="s">
        <v>163</v>
      </c>
      <c r="L41" s="26">
        <v>28.6</v>
      </c>
      <c r="M41" s="27" t="s">
        <v>163</v>
      </c>
      <c r="N41" s="26">
        <v>28.6</v>
      </c>
      <c r="O41" s="27" t="s">
        <v>163</v>
      </c>
      <c r="P41" s="26">
        <v>28.6</v>
      </c>
      <c r="Q41" s="27"/>
      <c r="R41" s="26"/>
      <c r="S41" s="27"/>
      <c r="T41" s="26"/>
      <c r="U41" s="27"/>
      <c r="V41" s="26"/>
      <c r="W41" s="110" t="s">
        <v>209</v>
      </c>
      <c r="X41" s="111">
        <v>6.6</v>
      </c>
      <c r="Y41" s="27" t="s">
        <v>163</v>
      </c>
      <c r="Z41" s="26">
        <v>28.6</v>
      </c>
      <c r="AA41" s="27" t="s">
        <v>163</v>
      </c>
      <c r="AB41" s="26">
        <v>28.6</v>
      </c>
      <c r="AC41" s="27" t="s">
        <v>163</v>
      </c>
      <c r="AD41" s="26">
        <v>28.6</v>
      </c>
      <c r="AE41" s="110" t="s">
        <v>170</v>
      </c>
      <c r="AF41" s="111">
        <v>5</v>
      </c>
      <c r="AG41" s="27" t="s">
        <v>163</v>
      </c>
      <c r="AH41" s="26">
        <v>28.6</v>
      </c>
      <c r="AI41" s="27" t="s">
        <v>163</v>
      </c>
      <c r="AJ41" s="26">
        <v>28.6</v>
      </c>
      <c r="AK41" s="27" t="s">
        <v>163</v>
      </c>
      <c r="AL41" s="26">
        <v>28.6</v>
      </c>
      <c r="AM41" s="27" t="s">
        <v>163</v>
      </c>
      <c r="AN41" s="26">
        <v>28.6</v>
      </c>
      <c r="AO41" s="27"/>
      <c r="AP41" s="26"/>
      <c r="AQ41" s="27"/>
      <c r="AR41" s="26"/>
      <c r="AS41" s="27" t="s">
        <v>163</v>
      </c>
      <c r="AT41" s="26">
        <v>28.6</v>
      </c>
      <c r="AU41" s="112" t="s">
        <v>163</v>
      </c>
      <c r="AV41" s="113">
        <v>71.5</v>
      </c>
    </row>
    <row r="42" spans="1:48" s="16" customFormat="1" x14ac:dyDescent="0.25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/>
      <c r="V42" s="26"/>
      <c r="W42" s="27" t="s">
        <v>163</v>
      </c>
      <c r="X42" s="26">
        <v>28.6</v>
      </c>
      <c r="Y42" s="27"/>
      <c r="Z42" s="26"/>
      <c r="AA42" s="27"/>
      <c r="AB42" s="26"/>
      <c r="AC42" s="27"/>
      <c r="AD42" s="26"/>
      <c r="AE42" s="27" t="s">
        <v>163</v>
      </c>
      <c r="AF42" s="26">
        <v>28.6</v>
      </c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  <c r="AU42" s="27"/>
      <c r="AV42" s="26"/>
    </row>
    <row r="43" spans="1:48" s="16" customFormat="1" x14ac:dyDescent="0.25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27"/>
      <c r="AD43" s="26"/>
      <c r="AE43" s="110" t="s">
        <v>198</v>
      </c>
      <c r="AF43" s="111">
        <v>7.3</v>
      </c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  <c r="AU43" s="27"/>
      <c r="AV43" s="26"/>
    </row>
    <row r="44" spans="1:48" s="16" customFormat="1" x14ac:dyDescent="0.25">
      <c r="A44" s="12"/>
      <c r="B44" s="13"/>
      <c r="C44" s="14"/>
      <c r="E44" s="27"/>
      <c r="F44" s="26"/>
      <c r="G44" s="11"/>
      <c r="H44" s="26"/>
      <c r="I44" s="11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11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  <c r="AU44" s="27"/>
      <c r="AV44" s="26"/>
    </row>
    <row r="45" spans="1:48" s="10" customFormat="1" x14ac:dyDescent="0.25">
      <c r="A45" s="12"/>
      <c r="B45" s="13"/>
      <c r="C45" s="14"/>
      <c r="E45" s="17"/>
      <c r="F45" s="15">
        <f>SUM(F38:F44)</f>
        <v>610.79999999999995</v>
      </c>
      <c r="G45" s="17"/>
      <c r="H45" s="15"/>
      <c r="I45" s="17"/>
      <c r="J45" s="15">
        <f>SUM(J38:J44)</f>
        <v>484.50000000000006</v>
      </c>
      <c r="K45" s="18"/>
      <c r="L45" s="15">
        <f>SUM(L38:L44)</f>
        <v>443.80000000000007</v>
      </c>
      <c r="M45" s="17"/>
      <c r="N45" s="15">
        <f>SUM(N38:N44)</f>
        <v>532.9</v>
      </c>
      <c r="O45" s="17"/>
      <c r="P45" s="15">
        <f>SUM(P38:P44)</f>
        <v>496.00000000000006</v>
      </c>
      <c r="Q45" s="17"/>
      <c r="R45" s="15">
        <f>SUM(R38:R44)</f>
        <v>409.40000000000009</v>
      </c>
      <c r="S45" s="17"/>
      <c r="T45" s="15">
        <f>SUM(T38:T44)</f>
        <v>562</v>
      </c>
      <c r="U45" s="17"/>
      <c r="V45" s="15">
        <f>SUM(V38:V44)</f>
        <v>455.50000000000011</v>
      </c>
      <c r="W45" s="17"/>
      <c r="X45" s="15">
        <f>SUM(X38:X44)</f>
        <v>571.5</v>
      </c>
      <c r="Y45" s="17"/>
      <c r="Z45" s="15">
        <f>SUM(Z38:Z44)</f>
        <v>641.80000000000007</v>
      </c>
      <c r="AA45" s="17"/>
      <c r="AB45" s="15">
        <f>SUM(AB38:AB44)</f>
        <v>337.1</v>
      </c>
      <c r="AC45" s="17"/>
      <c r="AD45" s="15">
        <f>SUM(AD38:AD44)</f>
        <v>577.1</v>
      </c>
      <c r="AE45" s="17"/>
      <c r="AF45" s="15">
        <f>SUM(AF38:AF44)</f>
        <v>631.19999999999993</v>
      </c>
      <c r="AG45" s="17"/>
      <c r="AH45" s="15">
        <f>SUM(AH38:AH44)</f>
        <v>505.60000000000008</v>
      </c>
      <c r="AI45" s="17"/>
      <c r="AJ45" s="15">
        <f>SUM(AJ38:AJ44)</f>
        <v>602.00000000000011</v>
      </c>
      <c r="AK45" s="17"/>
      <c r="AL45" s="15">
        <f>SUM(AL38:AL44)</f>
        <v>488.09999999999997</v>
      </c>
      <c r="AM45" s="17"/>
      <c r="AN45" s="15">
        <f>SUM(AN38:AN44)</f>
        <v>596.80000000000018</v>
      </c>
      <c r="AO45" s="18"/>
      <c r="AP45" s="15">
        <f>SUM(AP38:AP44)</f>
        <v>529.50000000000011</v>
      </c>
      <c r="AQ45" s="18"/>
      <c r="AR45" s="15">
        <f>SUM(AR38:AR44)</f>
        <v>424.80000000000007</v>
      </c>
      <c r="AS45" s="17"/>
      <c r="AT45" s="15">
        <f>SUM(AT38:AT44)</f>
        <v>521.40000000000009</v>
      </c>
      <c r="AU45" s="17"/>
      <c r="AV45" s="15">
        <f>SUM(AV38:AV44)</f>
        <v>587.29999999999995</v>
      </c>
    </row>
    <row r="46" spans="1:48" x14ac:dyDescent="0.25">
      <c r="A46" s="12"/>
      <c r="B46" s="13"/>
      <c r="C46" s="14"/>
      <c r="E46" s="27"/>
      <c r="F46" s="26"/>
      <c r="G46" s="27"/>
      <c r="H46" s="26"/>
      <c r="I46" s="27"/>
      <c r="J46" s="26"/>
      <c r="K46" s="28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7"/>
      <c r="AN46" s="26"/>
      <c r="AO46" s="28"/>
      <c r="AP46" s="26"/>
      <c r="AQ46" s="28"/>
      <c r="AR46" s="26"/>
      <c r="AS46" s="27"/>
      <c r="AT46" s="26"/>
      <c r="AU46" s="27"/>
      <c r="AV46" s="26"/>
    </row>
    <row r="47" spans="1:48" s="16" customFormat="1" x14ac:dyDescent="0.25">
      <c r="A47" s="12"/>
      <c r="B47" s="13"/>
      <c r="C47" s="14"/>
      <c r="E47" s="110" t="s">
        <v>163</v>
      </c>
      <c r="F47" s="111">
        <v>-11.8</v>
      </c>
      <c r="G47" s="27"/>
      <c r="H47" s="26"/>
      <c r="I47" s="27" t="s">
        <v>162</v>
      </c>
      <c r="J47" s="26">
        <v>22.6</v>
      </c>
      <c r="K47" s="112" t="s">
        <v>162</v>
      </c>
      <c r="L47" s="113">
        <v>62.2</v>
      </c>
      <c r="M47" s="27" t="s">
        <v>162</v>
      </c>
      <c r="N47" s="26">
        <v>22.6</v>
      </c>
      <c r="O47" s="27"/>
      <c r="P47" s="26"/>
      <c r="Q47" s="110" t="s">
        <v>163</v>
      </c>
      <c r="R47" s="111">
        <v>-11.8</v>
      </c>
      <c r="S47" s="27" t="s">
        <v>162</v>
      </c>
      <c r="T47" s="26">
        <v>22.6</v>
      </c>
      <c r="U47" s="110" t="s">
        <v>163</v>
      </c>
      <c r="V47" s="111">
        <v>-11.8</v>
      </c>
      <c r="W47" s="110" t="s">
        <v>163</v>
      </c>
      <c r="X47" s="111">
        <v>-11.8</v>
      </c>
      <c r="Y47" s="27" t="s">
        <v>162</v>
      </c>
      <c r="Z47" s="26">
        <v>22.6</v>
      </c>
      <c r="AA47" s="27"/>
      <c r="AB47" s="26"/>
      <c r="AC47" s="112" t="s">
        <v>162</v>
      </c>
      <c r="AD47" s="113">
        <v>62.2</v>
      </c>
      <c r="AE47" s="112" t="s">
        <v>162</v>
      </c>
      <c r="AF47" s="113">
        <v>62.2</v>
      </c>
      <c r="AG47" s="27"/>
      <c r="AH47" s="26"/>
      <c r="AI47" s="27"/>
      <c r="AJ47" s="26"/>
      <c r="AK47" s="27"/>
      <c r="AL47" s="26"/>
      <c r="AM47" s="27"/>
      <c r="AN47" s="26"/>
      <c r="AO47" s="110" t="s">
        <v>163</v>
      </c>
      <c r="AP47" s="111">
        <v>-4.3</v>
      </c>
      <c r="AQ47" s="27" t="s">
        <v>162</v>
      </c>
      <c r="AR47" s="26">
        <v>22.6</v>
      </c>
      <c r="AS47" s="27" t="s">
        <v>162</v>
      </c>
      <c r="AT47" s="26">
        <v>22.6</v>
      </c>
      <c r="AU47" s="27"/>
      <c r="AV47" s="26"/>
    </row>
    <row r="48" spans="1:48" s="16" customFormat="1" x14ac:dyDescent="0.25">
      <c r="A48" s="12"/>
      <c r="B48" s="13"/>
      <c r="C48" s="14"/>
      <c r="E48" s="27"/>
      <c r="F48" s="26"/>
      <c r="G48" s="27"/>
      <c r="H48" s="26"/>
      <c r="I48" s="110" t="s">
        <v>163</v>
      </c>
      <c r="J48" s="111">
        <v>-4.3</v>
      </c>
      <c r="K48" s="110" t="s">
        <v>163</v>
      </c>
      <c r="L48" s="111">
        <v>-4.3</v>
      </c>
      <c r="M48" s="110" t="s">
        <v>163</v>
      </c>
      <c r="N48" s="111">
        <v>-4.3</v>
      </c>
      <c r="O48" s="110" t="s">
        <v>163</v>
      </c>
      <c r="P48" s="111">
        <v>-4.3</v>
      </c>
      <c r="Q48" s="27"/>
      <c r="R48" s="26"/>
      <c r="S48" s="27"/>
      <c r="T48" s="26"/>
      <c r="U48" s="27"/>
      <c r="V48" s="26"/>
      <c r="W48" s="27"/>
      <c r="X48" s="26"/>
      <c r="Y48" s="110" t="s">
        <v>163</v>
      </c>
      <c r="Z48" s="111">
        <v>-11.8</v>
      </c>
      <c r="AA48" s="110" t="s">
        <v>163</v>
      </c>
      <c r="AB48" s="111">
        <v>-11.8</v>
      </c>
      <c r="AC48" s="110" t="s">
        <v>163</v>
      </c>
      <c r="AD48" s="111">
        <v>-4.3</v>
      </c>
      <c r="AE48" s="110" t="s">
        <v>163</v>
      </c>
      <c r="AF48" s="111">
        <v>-4.3</v>
      </c>
      <c r="AG48" s="110" t="s">
        <v>163</v>
      </c>
      <c r="AH48" s="111">
        <v>-4.3</v>
      </c>
      <c r="AI48" s="110" t="s">
        <v>163</v>
      </c>
      <c r="AJ48" s="111">
        <v>-4.3</v>
      </c>
      <c r="AK48" s="110" t="s">
        <v>163</v>
      </c>
      <c r="AL48" s="111">
        <v>-4.3</v>
      </c>
      <c r="AM48" s="110" t="s">
        <v>163</v>
      </c>
      <c r="AN48" s="111">
        <v>-4.3</v>
      </c>
      <c r="AO48" s="27"/>
      <c r="AP48" s="26"/>
      <c r="AQ48" s="27"/>
      <c r="AR48" s="26"/>
      <c r="AS48" s="110" t="s">
        <v>163</v>
      </c>
      <c r="AT48" s="111">
        <v>-11.8</v>
      </c>
      <c r="AU48" s="110" t="s">
        <v>163</v>
      </c>
      <c r="AV48" s="111">
        <v>-4.3</v>
      </c>
    </row>
    <row r="49" spans="1:48" s="16" customFormat="1" x14ac:dyDescent="0.25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  <c r="AU49" s="27"/>
      <c r="AV49" s="26"/>
    </row>
    <row r="50" spans="1:48" s="16" customFormat="1" x14ac:dyDescent="0.25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  <c r="AU50" s="27"/>
      <c r="AV50" s="26"/>
    </row>
    <row r="51" spans="1:48" s="16" customFormat="1" x14ac:dyDescent="0.25">
      <c r="A51" s="12"/>
      <c r="B51" s="13"/>
      <c r="C51" s="14"/>
      <c r="E51" s="11"/>
      <c r="F51" s="26"/>
      <c r="G51" s="11"/>
      <c r="H51" s="26"/>
      <c r="I51" s="11"/>
      <c r="J51" s="26"/>
      <c r="K51" s="27"/>
      <c r="L51" s="26"/>
      <c r="M51" s="11"/>
      <c r="N51" s="26"/>
      <c r="O51" s="11"/>
      <c r="P51" s="26"/>
      <c r="Q51" s="27"/>
      <c r="R51" s="26"/>
      <c r="S51" s="27"/>
      <c r="T51" s="26"/>
      <c r="U51" s="27"/>
      <c r="V51" s="26"/>
      <c r="W51" s="27"/>
      <c r="X51" s="26"/>
      <c r="Y51" s="27"/>
      <c r="Z51" s="26"/>
      <c r="AA51" s="11"/>
      <c r="AB51" s="26"/>
      <c r="AC51" s="27"/>
      <c r="AD51" s="26"/>
      <c r="AE51" s="27"/>
      <c r="AF51" s="26"/>
      <c r="AG51" s="11"/>
      <c r="AH51" s="26"/>
      <c r="AI51" s="27"/>
      <c r="AJ51" s="26"/>
      <c r="AK51" s="27"/>
      <c r="AL51" s="26"/>
      <c r="AM51" s="11"/>
      <c r="AN51" s="26"/>
      <c r="AO51" s="27"/>
      <c r="AP51" s="26"/>
      <c r="AQ51" s="27"/>
      <c r="AR51" s="26"/>
      <c r="AS51" s="27"/>
      <c r="AT51" s="26"/>
      <c r="AU51" s="27"/>
      <c r="AV51" s="26"/>
    </row>
    <row r="52" spans="1:48" s="10" customFormat="1" ht="13.2" x14ac:dyDescent="0.25">
      <c r="A52" s="19"/>
      <c r="B52" s="20"/>
      <c r="C52" s="21"/>
      <c r="E52" s="17"/>
      <c r="F52" s="15">
        <f>SUM(F45:F51)</f>
        <v>599</v>
      </c>
      <c r="G52" s="17"/>
      <c r="H52" s="15"/>
      <c r="I52" s="17"/>
      <c r="J52" s="15">
        <f>SUM(J45:J51)</f>
        <v>502.80000000000007</v>
      </c>
      <c r="K52" s="18"/>
      <c r="L52" s="15">
        <f>SUM(L45:L51)</f>
        <v>501.70000000000005</v>
      </c>
      <c r="M52" s="17"/>
      <c r="N52" s="15">
        <f>SUM(N45:N51)</f>
        <v>551.20000000000005</v>
      </c>
      <c r="O52" s="17"/>
      <c r="P52" s="15">
        <f>SUM(P45:P51)</f>
        <v>491.70000000000005</v>
      </c>
      <c r="Q52" s="17"/>
      <c r="R52" s="15">
        <f>SUM(R45:R51)</f>
        <v>397.60000000000008</v>
      </c>
      <c r="S52" s="17"/>
      <c r="T52" s="15">
        <f>SUM(T45:T51)</f>
        <v>584.6</v>
      </c>
      <c r="U52" s="17"/>
      <c r="V52" s="15">
        <f>SUM(V45:V51)</f>
        <v>443.7000000000001</v>
      </c>
      <c r="W52" s="17"/>
      <c r="X52" s="15">
        <f>SUM(X45:X51)</f>
        <v>559.70000000000005</v>
      </c>
      <c r="Y52" s="17"/>
      <c r="Z52" s="15">
        <f>SUM(Z45:Z51)</f>
        <v>652.60000000000014</v>
      </c>
      <c r="AA52" s="17"/>
      <c r="AB52" s="15">
        <f>SUM(AB45:AB51)</f>
        <v>325.3</v>
      </c>
      <c r="AC52" s="17"/>
      <c r="AD52" s="15">
        <f>SUM(AD45:AD51)</f>
        <v>635.00000000000011</v>
      </c>
      <c r="AE52" s="17"/>
      <c r="AF52" s="15">
        <f>SUM(AF45:AF51)</f>
        <v>689.1</v>
      </c>
      <c r="AG52" s="17"/>
      <c r="AH52" s="15">
        <f>SUM(AH45:AH51)</f>
        <v>501.30000000000007</v>
      </c>
      <c r="AI52" s="17"/>
      <c r="AJ52" s="15">
        <f>SUM(AJ45:AJ51)</f>
        <v>597.70000000000016</v>
      </c>
      <c r="AK52" s="17"/>
      <c r="AL52" s="15">
        <f>SUM(AL45:AL51)</f>
        <v>483.79999999999995</v>
      </c>
      <c r="AM52" s="17"/>
      <c r="AN52" s="15">
        <f>SUM(AN45:AN51)</f>
        <v>592.50000000000023</v>
      </c>
      <c r="AO52" s="18"/>
      <c r="AP52" s="15">
        <f>SUM(AP45:AP51)</f>
        <v>525.20000000000016</v>
      </c>
      <c r="AQ52" s="18"/>
      <c r="AR52" s="15">
        <f>SUM(AR45:AR51)</f>
        <v>447.40000000000009</v>
      </c>
      <c r="AS52" s="17"/>
      <c r="AT52" s="15">
        <f>SUM(AT45:AT51)</f>
        <v>532.20000000000016</v>
      </c>
      <c r="AU52" s="17"/>
      <c r="AV52" s="15">
        <f>SUM(AV45:AV51)</f>
        <v>583</v>
      </c>
    </row>
    <row r="53" spans="1:48" x14ac:dyDescent="0.25">
      <c r="A53" s="12"/>
      <c r="B53" s="13"/>
      <c r="C53" s="14"/>
      <c r="E53" s="27"/>
      <c r="F53" s="26"/>
      <c r="G53" s="27"/>
      <c r="H53" s="26"/>
      <c r="I53" s="27"/>
      <c r="J53" s="26"/>
      <c r="K53" s="28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7"/>
      <c r="AN53" s="26"/>
      <c r="AO53" s="28"/>
      <c r="AP53" s="26"/>
      <c r="AQ53" s="28"/>
      <c r="AR53" s="26"/>
      <c r="AS53" s="27"/>
      <c r="AT53" s="26"/>
      <c r="AU53" s="27"/>
      <c r="AV53" s="26"/>
    </row>
    <row r="54" spans="1:48" s="16" customFormat="1" x14ac:dyDescent="0.25">
      <c r="A54" s="12"/>
      <c r="B54" s="13"/>
      <c r="C54" s="14"/>
      <c r="E54" s="27"/>
      <c r="F54" s="26"/>
      <c r="G54" s="27"/>
      <c r="H54" s="26"/>
      <c r="I54" s="114" t="s">
        <v>162</v>
      </c>
      <c r="J54" s="115">
        <v>45.6</v>
      </c>
      <c r="K54" s="114" t="s">
        <v>162</v>
      </c>
      <c r="L54" s="115">
        <v>45.6</v>
      </c>
      <c r="M54" s="114" t="s">
        <v>162</v>
      </c>
      <c r="N54" s="115">
        <v>45.6</v>
      </c>
      <c r="O54" s="27"/>
      <c r="P54" s="26"/>
      <c r="Q54" s="27"/>
      <c r="R54" s="26"/>
      <c r="S54" s="114" t="s">
        <v>162</v>
      </c>
      <c r="T54" s="115">
        <v>45.6</v>
      </c>
      <c r="U54" s="27"/>
      <c r="V54" s="26"/>
      <c r="W54" s="27"/>
      <c r="X54" s="26"/>
      <c r="Y54" s="114" t="s">
        <v>162</v>
      </c>
      <c r="Z54" s="115">
        <v>45.6</v>
      </c>
      <c r="AA54" s="27"/>
      <c r="AB54" s="26"/>
      <c r="AC54" s="114" t="s">
        <v>162</v>
      </c>
      <c r="AD54" s="115">
        <v>45.6</v>
      </c>
      <c r="AE54" s="114" t="s">
        <v>162</v>
      </c>
      <c r="AF54" s="115">
        <v>45.6</v>
      </c>
      <c r="AG54" s="27"/>
      <c r="AH54" s="26"/>
      <c r="AI54" s="27"/>
      <c r="AJ54" s="26"/>
      <c r="AK54" s="27"/>
      <c r="AL54" s="26"/>
      <c r="AM54" s="27"/>
      <c r="AN54" s="26"/>
      <c r="AO54" s="27"/>
      <c r="AP54" s="26"/>
      <c r="AQ54" s="114" t="s">
        <v>162</v>
      </c>
      <c r="AR54" s="115">
        <v>96.8</v>
      </c>
      <c r="AS54" s="114" t="s">
        <v>162</v>
      </c>
      <c r="AT54" s="115">
        <v>45.6</v>
      </c>
      <c r="AU54" s="27"/>
      <c r="AV54" s="26"/>
    </row>
    <row r="55" spans="1:48" s="16" customFormat="1" x14ac:dyDescent="0.25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  <c r="AU55" s="27"/>
      <c r="AV55" s="26"/>
    </row>
    <row r="56" spans="1:48" x14ac:dyDescent="0.25">
      <c r="A56" s="12"/>
      <c r="B56" s="13"/>
      <c r="C56" s="14"/>
      <c r="E56" s="27"/>
      <c r="F56" s="26"/>
      <c r="G56" s="27"/>
      <c r="H56" s="26"/>
      <c r="I56" s="27"/>
      <c r="J56" s="26"/>
      <c r="K56" s="28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7"/>
      <c r="AN56" s="26"/>
      <c r="AO56" s="28"/>
      <c r="AP56" s="26"/>
      <c r="AQ56" s="28"/>
      <c r="AR56" s="26"/>
      <c r="AS56" s="27"/>
      <c r="AT56" s="26"/>
      <c r="AU56" s="27"/>
      <c r="AV56" s="26"/>
    </row>
    <row r="57" spans="1:48" s="10" customFormat="1" ht="13.2" x14ac:dyDescent="0.25">
      <c r="A57" s="19"/>
      <c r="B57" s="20"/>
      <c r="C57" s="22" t="s">
        <v>41</v>
      </c>
      <c r="D57" s="23"/>
      <c r="E57" s="24"/>
      <c r="F57" s="25">
        <f>SUM(F52:F56)</f>
        <v>599</v>
      </c>
      <c r="G57" s="24"/>
      <c r="H57" s="25"/>
      <c r="I57" s="24"/>
      <c r="J57" s="25">
        <f>SUM(J52:J56)</f>
        <v>548.40000000000009</v>
      </c>
      <c r="K57" s="24"/>
      <c r="L57" s="25">
        <f>SUM(L52:L56)</f>
        <v>547.30000000000007</v>
      </c>
      <c r="M57" s="24"/>
      <c r="N57" s="25">
        <f>SUM(N52:N56)</f>
        <v>596.80000000000007</v>
      </c>
      <c r="O57" s="24"/>
      <c r="P57" s="25">
        <f>SUM(P52:P56)</f>
        <v>491.70000000000005</v>
      </c>
      <c r="Q57" s="24"/>
      <c r="R57" s="25">
        <f>SUM(R52:R56)</f>
        <v>397.60000000000008</v>
      </c>
      <c r="S57" s="24"/>
      <c r="T57" s="25">
        <f>SUM(T52:T56)</f>
        <v>630.20000000000005</v>
      </c>
      <c r="U57" s="24"/>
      <c r="V57" s="25">
        <f>SUM(V52:V56)</f>
        <v>443.7000000000001</v>
      </c>
      <c r="W57" s="24"/>
      <c r="X57" s="25">
        <f>SUM(X52:X56)</f>
        <v>559.70000000000005</v>
      </c>
      <c r="Y57" s="24"/>
      <c r="Z57" s="25">
        <f>SUM(Z52:Z56)</f>
        <v>698.20000000000016</v>
      </c>
      <c r="AA57" s="24"/>
      <c r="AB57" s="25">
        <f>SUM(AB52:AB56)</f>
        <v>325.3</v>
      </c>
      <c r="AC57" s="24"/>
      <c r="AD57" s="25">
        <f>SUM(AD52:AD56)</f>
        <v>680.60000000000014</v>
      </c>
      <c r="AE57" s="24"/>
      <c r="AF57" s="25">
        <f>SUM(AF52:AF56)</f>
        <v>734.7</v>
      </c>
      <c r="AG57" s="24"/>
      <c r="AH57" s="25">
        <f>SUM(AH52:AH56)</f>
        <v>501.30000000000007</v>
      </c>
      <c r="AI57" s="24"/>
      <c r="AJ57" s="25">
        <f>SUM(AJ52:AJ56)</f>
        <v>597.70000000000016</v>
      </c>
      <c r="AK57" s="24"/>
      <c r="AL57" s="25">
        <f>SUM(AL52:AL56)</f>
        <v>483.79999999999995</v>
      </c>
      <c r="AM57" s="24"/>
      <c r="AN57" s="25">
        <f>SUM(AN52:AN56)</f>
        <v>592.50000000000023</v>
      </c>
      <c r="AO57" s="24"/>
      <c r="AP57" s="25">
        <f>SUM(AP52:AP56)</f>
        <v>525.20000000000016</v>
      </c>
      <c r="AQ57" s="24"/>
      <c r="AR57" s="25">
        <f>SUM(AR52:AR56)</f>
        <v>544.20000000000005</v>
      </c>
      <c r="AS57" s="24"/>
      <c r="AT57" s="25">
        <f>SUM(AT52:AT56)</f>
        <v>577.80000000000018</v>
      </c>
      <c r="AU57" s="24"/>
      <c r="AV57" s="25">
        <f>SUM(AV52:AV56)</f>
        <v>583</v>
      </c>
    </row>
    <row r="58" spans="1:48" x14ac:dyDescent="0.25">
      <c r="A58" s="12"/>
      <c r="B58" s="13"/>
      <c r="C58" s="14"/>
      <c r="E58" s="29"/>
      <c r="F58" s="30"/>
      <c r="G58" s="29"/>
      <c r="H58" s="30"/>
      <c r="I58" s="29"/>
      <c r="J58" s="30"/>
      <c r="K58" s="31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29"/>
      <c r="AN58" s="30"/>
      <c r="AO58" s="31"/>
      <c r="AP58" s="30"/>
      <c r="AQ58" s="31"/>
      <c r="AR58" s="30"/>
      <c r="AS58" s="29"/>
      <c r="AT58" s="30"/>
      <c r="AU58" s="29"/>
      <c r="AV58" s="30"/>
    </row>
    <row r="59" spans="1:48" x14ac:dyDescent="0.25">
      <c r="A59" s="12"/>
      <c r="B59" s="13"/>
      <c r="C59" s="14"/>
    </row>
    <row r="60" spans="1:48" x14ac:dyDescent="0.25">
      <c r="A60" s="119">
        <v>46062</v>
      </c>
      <c r="B60" s="120">
        <v>500</v>
      </c>
      <c r="C60" s="121" t="s">
        <v>42</v>
      </c>
      <c r="E60" s="27" t="s">
        <v>189</v>
      </c>
      <c r="F60" s="26">
        <v>26.3</v>
      </c>
      <c r="G60" s="27"/>
      <c r="H60" s="26"/>
      <c r="I60" s="110" t="s">
        <v>251</v>
      </c>
      <c r="J60" s="111">
        <v>11.5</v>
      </c>
      <c r="K60" s="110" t="s">
        <v>250</v>
      </c>
      <c r="L60" s="111">
        <v>4.9000000000000004</v>
      </c>
      <c r="M60" s="27" t="s">
        <v>248</v>
      </c>
      <c r="N60" s="26">
        <v>27.7</v>
      </c>
      <c r="O60" s="27" t="s">
        <v>188</v>
      </c>
      <c r="P60" s="26">
        <v>34.1</v>
      </c>
      <c r="Q60" s="27" t="s">
        <v>165</v>
      </c>
      <c r="R60" s="26">
        <v>30</v>
      </c>
      <c r="S60" s="110" t="s">
        <v>251</v>
      </c>
      <c r="T60" s="111">
        <v>11.5</v>
      </c>
      <c r="U60" s="110" t="s">
        <v>221</v>
      </c>
      <c r="V60" s="111">
        <v>9.4</v>
      </c>
      <c r="W60" s="110" t="s">
        <v>251</v>
      </c>
      <c r="X60" s="111">
        <v>11.5</v>
      </c>
      <c r="Y60" s="110" t="s">
        <v>217</v>
      </c>
      <c r="Z60" s="111">
        <v>-0.3</v>
      </c>
      <c r="AA60" s="110" t="s">
        <v>251</v>
      </c>
      <c r="AB60" s="111">
        <v>11.5</v>
      </c>
      <c r="AC60" s="110" t="s">
        <v>247</v>
      </c>
      <c r="AD60" s="111">
        <v>7.5</v>
      </c>
      <c r="AE60" s="110" t="s">
        <v>217</v>
      </c>
      <c r="AF60" s="111">
        <v>-0.3</v>
      </c>
      <c r="AG60" s="110" t="s">
        <v>245</v>
      </c>
      <c r="AH60" s="111">
        <v>6.2</v>
      </c>
      <c r="AI60" s="27" t="s">
        <v>188</v>
      </c>
      <c r="AJ60" s="26">
        <v>34.1</v>
      </c>
      <c r="AK60" s="110" t="s">
        <v>251</v>
      </c>
      <c r="AL60" s="111">
        <v>11.5</v>
      </c>
      <c r="AM60" s="27" t="s">
        <v>240</v>
      </c>
      <c r="AN60" s="26">
        <v>22.8</v>
      </c>
      <c r="AO60" s="110" t="s">
        <v>217</v>
      </c>
      <c r="AP60" s="111">
        <v>-0.3</v>
      </c>
      <c r="AQ60" s="27" t="s">
        <v>189</v>
      </c>
      <c r="AR60" s="26">
        <v>26.3</v>
      </c>
      <c r="AS60" s="27" t="s">
        <v>240</v>
      </c>
      <c r="AT60" s="26">
        <v>22.8</v>
      </c>
      <c r="AU60" s="110" t="s">
        <v>217</v>
      </c>
      <c r="AV60" s="111">
        <v>-0.3</v>
      </c>
    </row>
    <row r="61" spans="1:48" x14ac:dyDescent="0.25">
      <c r="A61" s="12"/>
      <c r="B61" s="13"/>
      <c r="C61" s="14"/>
      <c r="E61" s="27" t="s">
        <v>165</v>
      </c>
      <c r="F61" s="26">
        <v>30</v>
      </c>
      <c r="G61" s="27"/>
      <c r="H61" s="26"/>
      <c r="I61" s="27" t="s">
        <v>188</v>
      </c>
      <c r="J61" s="26">
        <v>34.1</v>
      </c>
      <c r="K61" s="27" t="s">
        <v>240</v>
      </c>
      <c r="L61" s="26">
        <v>22.8</v>
      </c>
      <c r="M61" s="27" t="s">
        <v>203</v>
      </c>
      <c r="N61" s="26">
        <v>29.8</v>
      </c>
      <c r="O61" s="110" t="s">
        <v>217</v>
      </c>
      <c r="P61" s="111">
        <v>-0.3</v>
      </c>
      <c r="Q61" s="27" t="s">
        <v>172</v>
      </c>
      <c r="R61" s="26">
        <v>22.5</v>
      </c>
      <c r="S61" s="110" t="s">
        <v>217</v>
      </c>
      <c r="T61" s="111">
        <v>-0.3</v>
      </c>
      <c r="U61" s="27" t="s">
        <v>248</v>
      </c>
      <c r="V61" s="26">
        <v>27.7</v>
      </c>
      <c r="W61" s="110" t="s">
        <v>217</v>
      </c>
      <c r="X61" s="111">
        <v>-0.3</v>
      </c>
      <c r="Y61" s="27" t="s">
        <v>248</v>
      </c>
      <c r="Z61" s="26">
        <v>27.7</v>
      </c>
      <c r="AA61" s="27" t="s">
        <v>188</v>
      </c>
      <c r="AB61" s="26">
        <v>34.1</v>
      </c>
      <c r="AC61" s="110" t="s">
        <v>221</v>
      </c>
      <c r="AD61" s="111">
        <v>9.4</v>
      </c>
      <c r="AE61" s="27" t="s">
        <v>240</v>
      </c>
      <c r="AF61" s="26">
        <v>22.8</v>
      </c>
      <c r="AG61" s="110" t="s">
        <v>221</v>
      </c>
      <c r="AH61" s="111">
        <v>9.4</v>
      </c>
      <c r="AI61" s="27" t="s">
        <v>240</v>
      </c>
      <c r="AJ61" s="26">
        <v>22.8</v>
      </c>
      <c r="AK61" s="110" t="s">
        <v>217</v>
      </c>
      <c r="AL61" s="111">
        <v>-0.3</v>
      </c>
      <c r="AM61" s="27" t="s">
        <v>172</v>
      </c>
      <c r="AN61" s="26">
        <v>22.5</v>
      </c>
      <c r="AO61" s="27" t="s">
        <v>189</v>
      </c>
      <c r="AP61" s="26">
        <v>26.3</v>
      </c>
      <c r="AQ61" s="27" t="s">
        <v>172</v>
      </c>
      <c r="AR61" s="26">
        <v>22.5</v>
      </c>
      <c r="AS61" s="110" t="s">
        <v>242</v>
      </c>
      <c r="AT61" s="111">
        <v>-0.8</v>
      </c>
      <c r="AU61" s="27" t="s">
        <v>189</v>
      </c>
      <c r="AV61" s="26">
        <v>26.3</v>
      </c>
    </row>
    <row r="62" spans="1:48" x14ac:dyDescent="0.25">
      <c r="A62" s="12"/>
      <c r="B62" s="13"/>
      <c r="C62" s="14"/>
      <c r="E62" s="27" t="s">
        <v>172</v>
      </c>
      <c r="F62" s="26">
        <v>22.5</v>
      </c>
      <c r="G62" s="27"/>
      <c r="H62" s="26"/>
      <c r="I62" s="27" t="s">
        <v>240</v>
      </c>
      <c r="J62" s="26">
        <v>22.8</v>
      </c>
      <c r="K62" s="27" t="s">
        <v>246</v>
      </c>
      <c r="L62" s="26">
        <v>28.7</v>
      </c>
      <c r="M62" s="27" t="s">
        <v>172</v>
      </c>
      <c r="N62" s="26">
        <v>22.5</v>
      </c>
      <c r="O62" s="27" t="s">
        <v>248</v>
      </c>
      <c r="P62" s="26">
        <v>27.7</v>
      </c>
      <c r="Q62" s="27" t="s">
        <v>209</v>
      </c>
      <c r="R62" s="26">
        <v>28.1</v>
      </c>
      <c r="S62" s="27" t="s">
        <v>240</v>
      </c>
      <c r="T62" s="26">
        <v>22.8</v>
      </c>
      <c r="U62" s="27" t="s">
        <v>209</v>
      </c>
      <c r="V62" s="26">
        <v>28.1</v>
      </c>
      <c r="W62" s="27" t="s">
        <v>172</v>
      </c>
      <c r="X62" s="26">
        <v>22.5</v>
      </c>
      <c r="Y62" s="27" t="s">
        <v>244</v>
      </c>
      <c r="Z62" s="26">
        <v>25</v>
      </c>
      <c r="AA62" s="27" t="s">
        <v>248</v>
      </c>
      <c r="AB62" s="26">
        <v>27.7</v>
      </c>
      <c r="AC62" s="27" t="s">
        <v>240</v>
      </c>
      <c r="AD62" s="26">
        <v>22.8</v>
      </c>
      <c r="AE62" s="27" t="s">
        <v>246</v>
      </c>
      <c r="AF62" s="26">
        <v>28.7</v>
      </c>
      <c r="AG62" s="27" t="s">
        <v>240</v>
      </c>
      <c r="AH62" s="26">
        <v>22.8</v>
      </c>
      <c r="AI62" s="27" t="s">
        <v>244</v>
      </c>
      <c r="AJ62" s="26">
        <v>25</v>
      </c>
      <c r="AK62" s="110" t="s">
        <v>221</v>
      </c>
      <c r="AL62" s="111">
        <v>9.4</v>
      </c>
      <c r="AM62" s="27" t="s">
        <v>243</v>
      </c>
      <c r="AN62" s="26">
        <v>38.200000000000003</v>
      </c>
      <c r="AO62" s="27" t="s">
        <v>172</v>
      </c>
      <c r="AP62" s="26">
        <v>22.5</v>
      </c>
      <c r="AQ62" s="27" t="s">
        <v>243</v>
      </c>
      <c r="AR62" s="26">
        <v>38.200000000000003</v>
      </c>
      <c r="AS62" s="27" t="s">
        <v>203</v>
      </c>
      <c r="AT62" s="26">
        <v>29.8</v>
      </c>
      <c r="AU62" s="27" t="s">
        <v>172</v>
      </c>
      <c r="AV62" s="26">
        <v>22.5</v>
      </c>
    </row>
    <row r="63" spans="1:48" x14ac:dyDescent="0.25">
      <c r="A63" s="12"/>
      <c r="B63" s="13"/>
      <c r="C63" s="14"/>
      <c r="E63" s="27" t="s">
        <v>209</v>
      </c>
      <c r="F63" s="26">
        <v>28.1</v>
      </c>
      <c r="G63" s="27"/>
      <c r="H63" s="26"/>
      <c r="I63" s="27" t="s">
        <v>222</v>
      </c>
      <c r="J63" s="26">
        <v>33.1</v>
      </c>
      <c r="K63" s="27" t="s">
        <v>172</v>
      </c>
      <c r="L63" s="26">
        <v>22.5</v>
      </c>
      <c r="M63" s="27" t="s">
        <v>209</v>
      </c>
      <c r="N63" s="26">
        <v>28.1</v>
      </c>
      <c r="O63" s="27" t="s">
        <v>240</v>
      </c>
      <c r="P63" s="26">
        <v>22.8</v>
      </c>
      <c r="Q63" s="27" t="s">
        <v>241</v>
      </c>
      <c r="R63" s="26">
        <v>31</v>
      </c>
      <c r="S63" s="27" t="s">
        <v>222</v>
      </c>
      <c r="T63" s="26">
        <v>33.1</v>
      </c>
      <c r="U63" s="27" t="s">
        <v>241</v>
      </c>
      <c r="V63" s="26">
        <v>31</v>
      </c>
      <c r="W63" s="27" t="s">
        <v>209</v>
      </c>
      <c r="X63" s="26">
        <v>28.1</v>
      </c>
      <c r="Y63" s="27" t="s">
        <v>209</v>
      </c>
      <c r="Z63" s="26">
        <v>28.1</v>
      </c>
      <c r="AA63" s="27" t="s">
        <v>240</v>
      </c>
      <c r="AB63" s="26">
        <v>22.8</v>
      </c>
      <c r="AC63" s="27" t="s">
        <v>189</v>
      </c>
      <c r="AD63" s="26">
        <v>26.3</v>
      </c>
      <c r="AE63" s="27" t="s">
        <v>209</v>
      </c>
      <c r="AF63" s="26">
        <v>28.1</v>
      </c>
      <c r="AG63" s="27" t="s">
        <v>209</v>
      </c>
      <c r="AH63" s="26">
        <v>28.1</v>
      </c>
      <c r="AI63" s="27" t="s">
        <v>222</v>
      </c>
      <c r="AJ63" s="26">
        <v>33.1</v>
      </c>
      <c r="AK63" s="27" t="s">
        <v>240</v>
      </c>
      <c r="AL63" s="26">
        <v>22.8</v>
      </c>
      <c r="AM63" s="27" t="s">
        <v>241</v>
      </c>
      <c r="AN63" s="26">
        <v>31</v>
      </c>
      <c r="AO63" s="27" t="s">
        <v>209</v>
      </c>
      <c r="AP63" s="26">
        <v>28.1</v>
      </c>
      <c r="AQ63" s="27" t="s">
        <v>209</v>
      </c>
      <c r="AR63" s="26">
        <v>28.1</v>
      </c>
      <c r="AS63" s="27" t="s">
        <v>209</v>
      </c>
      <c r="AT63" s="26">
        <v>28.1</v>
      </c>
      <c r="AU63" s="27" t="s">
        <v>209</v>
      </c>
      <c r="AV63" s="26">
        <v>28.1</v>
      </c>
    </row>
    <row r="64" spans="1:48" x14ac:dyDescent="0.25">
      <c r="A64" s="12"/>
      <c r="B64" s="13"/>
      <c r="C64" s="14"/>
      <c r="E64" s="27" t="s">
        <v>194</v>
      </c>
      <c r="F64" s="26">
        <v>26.3</v>
      </c>
      <c r="G64" s="27"/>
      <c r="H64" s="26"/>
      <c r="I64" s="27" t="s">
        <v>209</v>
      </c>
      <c r="J64" s="26">
        <v>28.1</v>
      </c>
      <c r="K64" s="27" t="s">
        <v>249</v>
      </c>
      <c r="L64" s="26">
        <v>26.5</v>
      </c>
      <c r="M64" s="27" t="s">
        <v>241</v>
      </c>
      <c r="N64" s="26">
        <v>31</v>
      </c>
      <c r="O64" s="27" t="s">
        <v>222</v>
      </c>
      <c r="P64" s="26">
        <v>33.1</v>
      </c>
      <c r="Q64" s="27" t="s">
        <v>194</v>
      </c>
      <c r="R64" s="26">
        <v>26.3</v>
      </c>
      <c r="S64" s="27" t="s">
        <v>249</v>
      </c>
      <c r="T64" s="26">
        <v>26.5</v>
      </c>
      <c r="U64" s="27" t="s">
        <v>194</v>
      </c>
      <c r="V64" s="26">
        <v>26.3</v>
      </c>
      <c r="W64" s="27" t="s">
        <v>194</v>
      </c>
      <c r="X64" s="26">
        <v>26.3</v>
      </c>
      <c r="Y64" s="27" t="s">
        <v>194</v>
      </c>
      <c r="Z64" s="26">
        <v>26.3</v>
      </c>
      <c r="AA64" s="27" t="s">
        <v>189</v>
      </c>
      <c r="AB64" s="26">
        <v>26.3</v>
      </c>
      <c r="AC64" s="27" t="s">
        <v>248</v>
      </c>
      <c r="AD64" s="26">
        <v>27.7</v>
      </c>
      <c r="AE64" s="110" t="s">
        <v>198</v>
      </c>
      <c r="AF64" s="111">
        <v>6.2</v>
      </c>
      <c r="AG64" s="110" t="s">
        <v>198</v>
      </c>
      <c r="AH64" s="111">
        <v>6.2</v>
      </c>
      <c r="AI64" s="27" t="s">
        <v>209</v>
      </c>
      <c r="AJ64" s="26">
        <v>28.1</v>
      </c>
      <c r="AK64" s="27" t="s">
        <v>172</v>
      </c>
      <c r="AL64" s="26">
        <v>22.5</v>
      </c>
      <c r="AM64" s="27" t="s">
        <v>194</v>
      </c>
      <c r="AN64" s="26">
        <v>26.3</v>
      </c>
      <c r="AO64" s="27" t="s">
        <v>194</v>
      </c>
      <c r="AP64" s="26">
        <v>26.3</v>
      </c>
      <c r="AQ64" s="27" t="s">
        <v>194</v>
      </c>
      <c r="AR64" s="26">
        <v>26.3</v>
      </c>
      <c r="AS64" s="27" t="s">
        <v>241</v>
      </c>
      <c r="AT64" s="26">
        <v>31</v>
      </c>
      <c r="AU64" s="27" t="s">
        <v>194</v>
      </c>
      <c r="AV64" s="26">
        <v>26.3</v>
      </c>
    </row>
    <row r="65" spans="1:48" x14ac:dyDescent="0.25">
      <c r="A65" s="12"/>
      <c r="B65" s="13"/>
      <c r="C65" s="14"/>
      <c r="E65" s="110" t="s">
        <v>198</v>
      </c>
      <c r="F65" s="111">
        <v>6.2</v>
      </c>
      <c r="G65" s="27"/>
      <c r="H65" s="26"/>
      <c r="I65" s="27" t="s">
        <v>194</v>
      </c>
      <c r="J65" s="26">
        <v>26.3</v>
      </c>
      <c r="K65" s="27" t="s">
        <v>209</v>
      </c>
      <c r="L65" s="26">
        <v>28.1</v>
      </c>
      <c r="M65" s="110" t="s">
        <v>198</v>
      </c>
      <c r="N65" s="111">
        <v>6.2</v>
      </c>
      <c r="O65" s="27" t="s">
        <v>243</v>
      </c>
      <c r="P65" s="26">
        <v>38.200000000000003</v>
      </c>
      <c r="Q65" s="110" t="s">
        <v>198</v>
      </c>
      <c r="R65" s="111">
        <v>6.2</v>
      </c>
      <c r="S65" s="27" t="s">
        <v>209</v>
      </c>
      <c r="T65" s="26">
        <v>28.1</v>
      </c>
      <c r="U65" s="110" t="s">
        <v>198</v>
      </c>
      <c r="V65" s="111">
        <v>6.2</v>
      </c>
      <c r="W65" s="110" t="s">
        <v>198</v>
      </c>
      <c r="X65" s="111">
        <v>6.2</v>
      </c>
      <c r="Y65" s="110" t="s">
        <v>198</v>
      </c>
      <c r="Z65" s="111">
        <v>6.2</v>
      </c>
      <c r="AA65" s="110" t="s">
        <v>198</v>
      </c>
      <c r="AB65" s="111">
        <v>6.2</v>
      </c>
      <c r="AC65" s="27" t="s">
        <v>194</v>
      </c>
      <c r="AD65" s="26">
        <v>26.3</v>
      </c>
      <c r="AE65" s="110" t="s">
        <v>200</v>
      </c>
      <c r="AF65" s="111">
        <v>6.3</v>
      </c>
      <c r="AG65" s="110" t="s">
        <v>200</v>
      </c>
      <c r="AH65" s="111">
        <v>6.3</v>
      </c>
      <c r="AI65" s="110" t="s">
        <v>198</v>
      </c>
      <c r="AJ65" s="111">
        <v>6.2</v>
      </c>
      <c r="AK65" s="27" t="s">
        <v>194</v>
      </c>
      <c r="AL65" s="26">
        <v>26.3</v>
      </c>
      <c r="AM65" s="110" t="s">
        <v>198</v>
      </c>
      <c r="AN65" s="111">
        <v>6.2</v>
      </c>
      <c r="AO65" s="110" t="s">
        <v>198</v>
      </c>
      <c r="AP65" s="111">
        <v>6.2</v>
      </c>
      <c r="AQ65" s="110" t="s">
        <v>198</v>
      </c>
      <c r="AR65" s="111">
        <v>6.2</v>
      </c>
      <c r="AS65" s="110" t="s">
        <v>198</v>
      </c>
      <c r="AT65" s="111">
        <v>6.2</v>
      </c>
      <c r="AU65" s="110" t="s">
        <v>198</v>
      </c>
      <c r="AV65" s="111">
        <v>6.2</v>
      </c>
    </row>
    <row r="66" spans="1:48" x14ac:dyDescent="0.25">
      <c r="A66" s="12"/>
      <c r="B66" s="13"/>
      <c r="C66" s="14"/>
      <c r="E66" s="27"/>
      <c r="F66" s="26"/>
      <c r="G66" s="27"/>
      <c r="H66" s="26"/>
      <c r="I66" s="27"/>
      <c r="J66" s="26"/>
      <c r="K66" s="28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7"/>
      <c r="AN66" s="26"/>
      <c r="AO66" s="28"/>
      <c r="AP66" s="26"/>
      <c r="AQ66" s="28"/>
      <c r="AR66" s="26"/>
      <c r="AS66" s="27"/>
      <c r="AT66" s="26"/>
      <c r="AU66" s="27"/>
      <c r="AV66" s="26"/>
    </row>
    <row r="67" spans="1:48" x14ac:dyDescent="0.25">
      <c r="A67" s="12"/>
      <c r="B67" s="13"/>
      <c r="C67" s="14"/>
      <c r="E67" s="27"/>
      <c r="F67" s="15">
        <f>SUM(F60:F65)</f>
        <v>139.4</v>
      </c>
      <c r="G67" s="27"/>
      <c r="H67" s="15"/>
      <c r="I67" s="27"/>
      <c r="J67" s="15">
        <f>SUM(J60:J65)</f>
        <v>155.9</v>
      </c>
      <c r="K67" s="28"/>
      <c r="L67" s="15">
        <f>SUM(L60:L65)</f>
        <v>133.5</v>
      </c>
      <c r="M67" s="27"/>
      <c r="N67" s="15">
        <f>SUM(N60:N65)</f>
        <v>145.29999999999998</v>
      </c>
      <c r="O67" s="27"/>
      <c r="P67" s="15">
        <f>SUM(P60:P65)</f>
        <v>155.60000000000002</v>
      </c>
      <c r="Q67" s="27"/>
      <c r="R67" s="15">
        <f>SUM(R60:R65)</f>
        <v>144.1</v>
      </c>
      <c r="S67" s="27"/>
      <c r="T67" s="15">
        <f>SUM(T60:T65)</f>
        <v>121.69999999999999</v>
      </c>
      <c r="U67" s="27"/>
      <c r="V67" s="15">
        <f>SUM(V60:V65)</f>
        <v>128.69999999999999</v>
      </c>
      <c r="W67" s="27"/>
      <c r="X67" s="15">
        <f>SUM(X60:X65)</f>
        <v>94.300000000000011</v>
      </c>
      <c r="Y67" s="27"/>
      <c r="Z67" s="15">
        <f>SUM(Z60:Z65)</f>
        <v>113</v>
      </c>
      <c r="AA67" s="27"/>
      <c r="AB67" s="15">
        <f>SUM(AB60:AB65)</f>
        <v>128.6</v>
      </c>
      <c r="AC67" s="27"/>
      <c r="AD67" s="15">
        <f>SUM(AD60:AD65)</f>
        <v>120</v>
      </c>
      <c r="AE67" s="27"/>
      <c r="AF67" s="15">
        <f>SUM(AF60:AF65)</f>
        <v>91.800000000000011</v>
      </c>
      <c r="AG67" s="27"/>
      <c r="AH67" s="15">
        <f>SUM(AH60:AH65)</f>
        <v>79</v>
      </c>
      <c r="AI67" s="27"/>
      <c r="AJ67" s="15">
        <f>SUM(AJ60:AJ65)</f>
        <v>149.29999999999998</v>
      </c>
      <c r="AK67" s="27"/>
      <c r="AL67" s="15">
        <f>SUM(AL60:AL65)</f>
        <v>92.2</v>
      </c>
      <c r="AM67" s="27"/>
      <c r="AN67" s="15">
        <f>SUM(AN60:AN65)</f>
        <v>147</v>
      </c>
      <c r="AO67" s="28"/>
      <c r="AP67" s="15">
        <f>SUM(AP60:AP65)</f>
        <v>109.1</v>
      </c>
      <c r="AQ67" s="28"/>
      <c r="AR67" s="15">
        <f>SUM(AR60:AR65)</f>
        <v>147.6</v>
      </c>
      <c r="AS67" s="27"/>
      <c r="AT67" s="15">
        <f>SUM(AT60:AT65)</f>
        <v>117.10000000000001</v>
      </c>
      <c r="AU67" s="27"/>
      <c r="AV67" s="15">
        <f>SUM(AV60:AV65)</f>
        <v>109.1</v>
      </c>
    </row>
    <row r="68" spans="1:48" x14ac:dyDescent="0.25">
      <c r="A68" s="12"/>
      <c r="B68" s="13"/>
      <c r="C68" s="14"/>
      <c r="E68" s="27"/>
      <c r="F68" s="15"/>
      <c r="G68" s="27"/>
      <c r="H68" s="15"/>
      <c r="I68" s="27"/>
      <c r="J68" s="15"/>
      <c r="K68" s="28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7"/>
      <c r="AN68" s="15"/>
      <c r="AO68" s="28"/>
      <c r="AP68" s="15"/>
      <c r="AQ68" s="28"/>
      <c r="AR68" s="15"/>
      <c r="AS68" s="27"/>
      <c r="AT68" s="15"/>
      <c r="AU68" s="27"/>
      <c r="AV68" s="15"/>
    </row>
    <row r="69" spans="1:48" s="16" customFormat="1" x14ac:dyDescent="0.25">
      <c r="A69" s="12"/>
      <c r="B69" s="13"/>
      <c r="C69" s="14"/>
      <c r="E69" s="110" t="s">
        <v>189</v>
      </c>
      <c r="F69" s="111">
        <v>6.5</v>
      </c>
      <c r="G69" s="27"/>
      <c r="H69" s="26"/>
      <c r="I69" s="27" t="s">
        <v>188</v>
      </c>
      <c r="J69" s="26">
        <v>29</v>
      </c>
      <c r="K69" s="27" t="s">
        <v>240</v>
      </c>
      <c r="L69" s="26">
        <v>30.9</v>
      </c>
      <c r="M69" s="27" t="s">
        <v>248</v>
      </c>
      <c r="N69" s="26">
        <v>30.7</v>
      </c>
      <c r="O69" s="27" t="s">
        <v>188</v>
      </c>
      <c r="P69" s="26">
        <v>29</v>
      </c>
      <c r="Q69" s="110" t="s">
        <v>165</v>
      </c>
      <c r="R69" s="111">
        <v>5.9</v>
      </c>
      <c r="S69" s="27" t="s">
        <v>240</v>
      </c>
      <c r="T69" s="26">
        <v>30.9</v>
      </c>
      <c r="U69" s="27" t="s">
        <v>248</v>
      </c>
      <c r="V69" s="26">
        <v>30.7</v>
      </c>
      <c r="W69" s="110" t="s">
        <v>172</v>
      </c>
      <c r="X69" s="111">
        <v>4.5</v>
      </c>
      <c r="Y69" s="27" t="s">
        <v>248</v>
      </c>
      <c r="Z69" s="26">
        <v>30.7</v>
      </c>
      <c r="AA69" s="27" t="s">
        <v>188</v>
      </c>
      <c r="AB69" s="26">
        <v>29</v>
      </c>
      <c r="AC69" s="27" t="s">
        <v>248</v>
      </c>
      <c r="AD69" s="26">
        <v>30.7</v>
      </c>
      <c r="AE69" s="27" t="s">
        <v>240</v>
      </c>
      <c r="AF69" s="26">
        <v>30.9</v>
      </c>
      <c r="AG69" s="27" t="s">
        <v>240</v>
      </c>
      <c r="AH69" s="26">
        <v>30.9</v>
      </c>
      <c r="AI69" s="27" t="s">
        <v>188</v>
      </c>
      <c r="AJ69" s="26">
        <v>29</v>
      </c>
      <c r="AK69" s="27" t="s">
        <v>240</v>
      </c>
      <c r="AL69" s="26">
        <v>30.9</v>
      </c>
      <c r="AM69" s="27" t="s">
        <v>240</v>
      </c>
      <c r="AN69" s="26">
        <v>30.9</v>
      </c>
      <c r="AO69" s="110" t="s">
        <v>189</v>
      </c>
      <c r="AP69" s="111">
        <v>6.5</v>
      </c>
      <c r="AQ69" s="110" t="s">
        <v>189</v>
      </c>
      <c r="AR69" s="111">
        <v>6.5</v>
      </c>
      <c r="AS69" s="27" t="s">
        <v>240</v>
      </c>
      <c r="AT69" s="26">
        <v>30.9</v>
      </c>
      <c r="AU69" s="110" t="s">
        <v>189</v>
      </c>
      <c r="AV69" s="111">
        <v>6.5</v>
      </c>
    </row>
    <row r="70" spans="1:48" s="16" customFormat="1" x14ac:dyDescent="0.25">
      <c r="A70" s="12"/>
      <c r="B70" s="13"/>
      <c r="C70" s="14"/>
      <c r="E70" s="110" t="s">
        <v>165</v>
      </c>
      <c r="F70" s="111">
        <v>5.9</v>
      </c>
      <c r="G70" s="27"/>
      <c r="H70" s="26"/>
      <c r="I70" s="27" t="s">
        <v>240</v>
      </c>
      <c r="J70" s="26">
        <v>30.9</v>
      </c>
      <c r="K70" s="110" t="s">
        <v>246</v>
      </c>
      <c r="L70" s="111">
        <v>7.2</v>
      </c>
      <c r="M70" s="27" t="s">
        <v>203</v>
      </c>
      <c r="N70" s="26">
        <v>33.5</v>
      </c>
      <c r="O70" s="27" t="s">
        <v>248</v>
      </c>
      <c r="P70" s="26">
        <v>30.7</v>
      </c>
      <c r="Q70" s="110" t="s">
        <v>172</v>
      </c>
      <c r="R70" s="111">
        <v>4.5</v>
      </c>
      <c r="S70" s="110" t="s">
        <v>222</v>
      </c>
      <c r="T70" s="111">
        <v>10.5</v>
      </c>
      <c r="U70" s="27" t="s">
        <v>209</v>
      </c>
      <c r="V70" s="26">
        <v>23.1</v>
      </c>
      <c r="W70" s="27" t="s">
        <v>209</v>
      </c>
      <c r="X70" s="26">
        <v>23.1</v>
      </c>
      <c r="Y70" s="27" t="s">
        <v>244</v>
      </c>
      <c r="Z70" s="26">
        <v>38.4</v>
      </c>
      <c r="AA70" s="27" t="s">
        <v>248</v>
      </c>
      <c r="AB70" s="26">
        <v>30.7</v>
      </c>
      <c r="AC70" s="27" t="s">
        <v>240</v>
      </c>
      <c r="AD70" s="26">
        <v>30.9</v>
      </c>
      <c r="AE70" s="110" t="s">
        <v>246</v>
      </c>
      <c r="AF70" s="111">
        <v>7.2</v>
      </c>
      <c r="AG70" s="27" t="s">
        <v>209</v>
      </c>
      <c r="AH70" s="26">
        <v>23.1</v>
      </c>
      <c r="AI70" s="27" t="s">
        <v>240</v>
      </c>
      <c r="AJ70" s="26">
        <v>30.9</v>
      </c>
      <c r="AK70" s="110" t="s">
        <v>172</v>
      </c>
      <c r="AL70" s="111">
        <v>4.5</v>
      </c>
      <c r="AM70" s="110" t="s">
        <v>172</v>
      </c>
      <c r="AN70" s="111">
        <v>4.5</v>
      </c>
      <c r="AO70" s="110" t="s">
        <v>172</v>
      </c>
      <c r="AP70" s="111">
        <v>4.5</v>
      </c>
      <c r="AQ70" s="110" t="s">
        <v>172</v>
      </c>
      <c r="AR70" s="111">
        <v>4.5</v>
      </c>
      <c r="AS70" s="27" t="s">
        <v>203</v>
      </c>
      <c r="AT70" s="26">
        <v>33.5</v>
      </c>
      <c r="AU70" s="110" t="s">
        <v>172</v>
      </c>
      <c r="AV70" s="111">
        <v>4.5</v>
      </c>
    </row>
    <row r="71" spans="1:48" s="16" customFormat="1" x14ac:dyDescent="0.25">
      <c r="A71" s="12"/>
      <c r="B71" s="13"/>
      <c r="C71" s="14"/>
      <c r="E71" s="110" t="s">
        <v>172</v>
      </c>
      <c r="F71" s="111">
        <v>4.5</v>
      </c>
      <c r="G71" s="27"/>
      <c r="H71" s="26"/>
      <c r="I71" s="110" t="s">
        <v>222</v>
      </c>
      <c r="J71" s="111">
        <v>10.5</v>
      </c>
      <c r="K71" s="110" t="s">
        <v>172</v>
      </c>
      <c r="L71" s="111">
        <v>4.5</v>
      </c>
      <c r="M71" s="110" t="s">
        <v>172</v>
      </c>
      <c r="N71" s="111">
        <v>4.5</v>
      </c>
      <c r="O71" s="27" t="s">
        <v>240</v>
      </c>
      <c r="P71" s="26">
        <v>30.9</v>
      </c>
      <c r="Q71" s="27" t="s">
        <v>209</v>
      </c>
      <c r="R71" s="26">
        <v>23.1</v>
      </c>
      <c r="S71" s="110" t="s">
        <v>249</v>
      </c>
      <c r="T71" s="111">
        <v>7.6</v>
      </c>
      <c r="U71" s="110" t="s">
        <v>241</v>
      </c>
      <c r="V71" s="111">
        <v>9.9</v>
      </c>
      <c r="W71" s="110" t="s">
        <v>194</v>
      </c>
      <c r="X71" s="111">
        <v>3.7</v>
      </c>
      <c r="Y71" s="27" t="s">
        <v>209</v>
      </c>
      <c r="Z71" s="26">
        <v>23.1</v>
      </c>
      <c r="AA71" s="27" t="s">
        <v>240</v>
      </c>
      <c r="AB71" s="26">
        <v>30.9</v>
      </c>
      <c r="AC71" s="110" t="s">
        <v>189</v>
      </c>
      <c r="AD71" s="111">
        <v>6.5</v>
      </c>
      <c r="AE71" s="27" t="s">
        <v>209</v>
      </c>
      <c r="AF71" s="26">
        <v>23.1</v>
      </c>
      <c r="AG71" s="27"/>
      <c r="AH71" s="26"/>
      <c r="AI71" s="27" t="s">
        <v>244</v>
      </c>
      <c r="AJ71" s="26">
        <v>38.4</v>
      </c>
      <c r="AK71" s="110" t="s">
        <v>194</v>
      </c>
      <c r="AL71" s="111">
        <v>3.7</v>
      </c>
      <c r="AM71" s="27" t="s">
        <v>243</v>
      </c>
      <c r="AN71" s="26">
        <v>28.8</v>
      </c>
      <c r="AO71" s="27" t="s">
        <v>209</v>
      </c>
      <c r="AP71" s="26">
        <v>23.1</v>
      </c>
      <c r="AQ71" s="27" t="s">
        <v>243</v>
      </c>
      <c r="AR71" s="26">
        <v>28.8</v>
      </c>
      <c r="AS71" s="27" t="s">
        <v>209</v>
      </c>
      <c r="AT71" s="26">
        <v>23.1</v>
      </c>
      <c r="AU71" s="27" t="s">
        <v>209</v>
      </c>
      <c r="AV71" s="26">
        <v>23.1</v>
      </c>
    </row>
    <row r="72" spans="1:48" s="16" customFormat="1" x14ac:dyDescent="0.25">
      <c r="A72" s="12"/>
      <c r="B72" s="13"/>
      <c r="C72" s="14"/>
      <c r="E72" s="27" t="s">
        <v>209</v>
      </c>
      <c r="F72" s="26">
        <v>23.1</v>
      </c>
      <c r="G72" s="27"/>
      <c r="H72" s="26"/>
      <c r="I72" s="112" t="s">
        <v>209</v>
      </c>
      <c r="J72" s="113">
        <v>40.4</v>
      </c>
      <c r="K72" s="110" t="s">
        <v>249</v>
      </c>
      <c r="L72" s="111">
        <v>7.6</v>
      </c>
      <c r="M72" s="27" t="s">
        <v>209</v>
      </c>
      <c r="N72" s="26">
        <v>23.1</v>
      </c>
      <c r="O72" s="110" t="s">
        <v>222</v>
      </c>
      <c r="P72" s="111">
        <v>10.5</v>
      </c>
      <c r="Q72" s="110" t="s">
        <v>241</v>
      </c>
      <c r="R72" s="111">
        <v>9.9</v>
      </c>
      <c r="S72" s="27" t="s">
        <v>209</v>
      </c>
      <c r="T72" s="26">
        <v>23.1</v>
      </c>
      <c r="U72" s="110" t="s">
        <v>194</v>
      </c>
      <c r="V72" s="111">
        <v>3.7</v>
      </c>
      <c r="W72" s="27"/>
      <c r="X72" s="26"/>
      <c r="Y72" s="110" t="s">
        <v>194</v>
      </c>
      <c r="Z72" s="111">
        <v>3.7</v>
      </c>
      <c r="AA72" s="110" t="s">
        <v>189</v>
      </c>
      <c r="AB72" s="111">
        <v>6.5</v>
      </c>
      <c r="AC72" s="110" t="s">
        <v>194</v>
      </c>
      <c r="AD72" s="111">
        <v>3.7</v>
      </c>
      <c r="AE72" s="27"/>
      <c r="AF72" s="26"/>
      <c r="AG72" s="27"/>
      <c r="AH72" s="26"/>
      <c r="AI72" s="110" t="s">
        <v>222</v>
      </c>
      <c r="AJ72" s="111">
        <v>10.5</v>
      </c>
      <c r="AK72" s="27"/>
      <c r="AL72" s="26"/>
      <c r="AM72" s="110" t="s">
        <v>241</v>
      </c>
      <c r="AN72" s="111">
        <v>9.9</v>
      </c>
      <c r="AO72" s="110" t="s">
        <v>194</v>
      </c>
      <c r="AP72" s="111">
        <v>3.7</v>
      </c>
      <c r="AQ72" s="27" t="s">
        <v>209</v>
      </c>
      <c r="AR72" s="26">
        <v>23.1</v>
      </c>
      <c r="AS72" s="110" t="s">
        <v>241</v>
      </c>
      <c r="AT72" s="111">
        <v>9.9</v>
      </c>
      <c r="AU72" s="110" t="s">
        <v>194</v>
      </c>
      <c r="AV72" s="111">
        <v>3.7</v>
      </c>
    </row>
    <row r="73" spans="1:48" s="16" customFormat="1" x14ac:dyDescent="0.25">
      <c r="A73" s="12"/>
      <c r="B73" s="13"/>
      <c r="C73" s="14"/>
      <c r="E73" s="110" t="s">
        <v>194</v>
      </c>
      <c r="F73" s="111">
        <v>3.7</v>
      </c>
      <c r="G73" s="27"/>
      <c r="H73" s="26"/>
      <c r="I73" s="110" t="s">
        <v>194</v>
      </c>
      <c r="J73" s="111">
        <v>3.7</v>
      </c>
      <c r="K73" s="27" t="s">
        <v>209</v>
      </c>
      <c r="L73" s="26">
        <v>23.1</v>
      </c>
      <c r="M73" s="110" t="s">
        <v>241</v>
      </c>
      <c r="N73" s="111">
        <v>9.9</v>
      </c>
      <c r="O73" s="27" t="s">
        <v>243</v>
      </c>
      <c r="P73" s="26">
        <v>28.8</v>
      </c>
      <c r="Q73" s="110" t="s">
        <v>194</v>
      </c>
      <c r="R73" s="111">
        <v>3.7</v>
      </c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/>
      <c r="AH73" s="26"/>
      <c r="AI73" s="27" t="s">
        <v>209</v>
      </c>
      <c r="AJ73" s="26">
        <v>23.1</v>
      </c>
      <c r="AK73" s="27"/>
      <c r="AL73" s="26"/>
      <c r="AM73" s="110" t="s">
        <v>194</v>
      </c>
      <c r="AN73" s="111">
        <v>3.7</v>
      </c>
      <c r="AO73" s="27"/>
      <c r="AP73" s="26"/>
      <c r="AQ73" s="110" t="s">
        <v>194</v>
      </c>
      <c r="AR73" s="111">
        <v>3.7</v>
      </c>
      <c r="AS73" s="27"/>
      <c r="AT73" s="26"/>
      <c r="AU73" s="27"/>
      <c r="AV73" s="26"/>
    </row>
    <row r="74" spans="1:48" s="16" customFormat="1" x14ac:dyDescent="0.25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  <c r="AU74" s="27"/>
      <c r="AV74" s="26"/>
    </row>
    <row r="75" spans="1:48" x14ac:dyDescent="0.25">
      <c r="A75" s="12"/>
      <c r="B75" s="13"/>
      <c r="C75" s="14"/>
      <c r="E75" s="27"/>
      <c r="F75" s="26"/>
      <c r="G75" s="27"/>
      <c r="H75" s="26"/>
      <c r="I75" s="27"/>
      <c r="J75" s="26"/>
      <c r="K75" s="28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7"/>
      <c r="AN75" s="26"/>
      <c r="AO75" s="28"/>
      <c r="AP75" s="26"/>
      <c r="AQ75" s="28"/>
      <c r="AR75" s="26"/>
      <c r="AS75" s="27"/>
      <c r="AT75" s="26"/>
      <c r="AU75" s="27"/>
      <c r="AV75" s="26"/>
    </row>
    <row r="76" spans="1:48" s="10" customFormat="1" x14ac:dyDescent="0.25">
      <c r="A76" s="12"/>
      <c r="B76" s="13"/>
      <c r="C76" s="14"/>
      <c r="E76" s="17"/>
      <c r="F76" s="15">
        <f>SUM(F67:F75)</f>
        <v>183.1</v>
      </c>
      <c r="G76" s="17"/>
      <c r="H76" s="15"/>
      <c r="I76" s="17"/>
      <c r="J76" s="15">
        <f>SUM(J67:J75)</f>
        <v>270.39999999999998</v>
      </c>
      <c r="K76" s="18"/>
      <c r="L76" s="15">
        <f>SUM(L67:L75)</f>
        <v>206.79999999999998</v>
      </c>
      <c r="M76" s="17"/>
      <c r="N76" s="15">
        <f>SUM(N67:N75)</f>
        <v>246.99999999999997</v>
      </c>
      <c r="O76" s="17"/>
      <c r="P76" s="15">
        <f>SUM(P67:P75)</f>
        <v>285.50000000000006</v>
      </c>
      <c r="Q76" s="17"/>
      <c r="R76" s="15">
        <f>SUM(R67:R75)</f>
        <v>191.2</v>
      </c>
      <c r="S76" s="17"/>
      <c r="T76" s="15">
        <f>SUM(T67:T75)</f>
        <v>193.79999999999998</v>
      </c>
      <c r="U76" s="17"/>
      <c r="V76" s="15">
        <f>SUM(V67:V75)</f>
        <v>196.09999999999997</v>
      </c>
      <c r="W76" s="17"/>
      <c r="X76" s="15">
        <f>SUM(X67:X75)</f>
        <v>125.60000000000001</v>
      </c>
      <c r="Y76" s="17"/>
      <c r="Z76" s="15">
        <f>SUM(Z67:Z75)</f>
        <v>208.89999999999998</v>
      </c>
      <c r="AA76" s="17"/>
      <c r="AB76" s="15">
        <f>SUM(AB67:AB75)</f>
        <v>225.7</v>
      </c>
      <c r="AC76" s="17"/>
      <c r="AD76" s="15">
        <f>SUM(AD67:AD75)</f>
        <v>191.79999999999998</v>
      </c>
      <c r="AE76" s="17"/>
      <c r="AF76" s="15">
        <f>SUM(AF67:AF75)</f>
        <v>153</v>
      </c>
      <c r="AG76" s="17"/>
      <c r="AH76" s="15">
        <f>SUM(AH67:AH75)</f>
        <v>133</v>
      </c>
      <c r="AI76" s="17"/>
      <c r="AJ76" s="15">
        <f>SUM(AJ67:AJ75)</f>
        <v>281.20000000000005</v>
      </c>
      <c r="AK76" s="17"/>
      <c r="AL76" s="15">
        <f>SUM(AL67:AL75)</f>
        <v>131.29999999999998</v>
      </c>
      <c r="AM76" s="17"/>
      <c r="AN76" s="15">
        <f>SUM(AN67:AN75)</f>
        <v>224.8</v>
      </c>
      <c r="AO76" s="18"/>
      <c r="AP76" s="15">
        <f>SUM(AP67:AP75)</f>
        <v>146.89999999999998</v>
      </c>
      <c r="AQ76" s="18"/>
      <c r="AR76" s="15">
        <f>SUM(AR67:AR75)</f>
        <v>214.2</v>
      </c>
      <c r="AS76" s="17"/>
      <c r="AT76" s="15">
        <f>SUM(AT67:AT75)</f>
        <v>214.5</v>
      </c>
      <c r="AU76" s="17"/>
      <c r="AV76" s="15">
        <f>SUM(AV67:AV75)</f>
        <v>146.89999999999998</v>
      </c>
    </row>
    <row r="77" spans="1:48" x14ac:dyDescent="0.25">
      <c r="A77" s="12"/>
      <c r="B77" s="13"/>
      <c r="C77" s="14"/>
      <c r="E77" s="27"/>
      <c r="F77" s="26"/>
      <c r="G77" s="27"/>
      <c r="H77" s="26"/>
      <c r="I77" s="27"/>
      <c r="J77" s="26"/>
      <c r="K77" s="28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7"/>
      <c r="AN77" s="26"/>
      <c r="AO77" s="28"/>
      <c r="AP77" s="26"/>
      <c r="AQ77" s="28"/>
      <c r="AR77" s="26"/>
      <c r="AS77" s="27"/>
      <c r="AT77" s="26"/>
      <c r="AU77" s="27"/>
      <c r="AV77" s="26"/>
    </row>
    <row r="78" spans="1:48" s="16" customFormat="1" x14ac:dyDescent="0.25">
      <c r="A78" s="12"/>
      <c r="B78" s="13"/>
      <c r="C78" s="14"/>
      <c r="E78" s="27" t="s">
        <v>209</v>
      </c>
      <c r="F78" s="26">
        <v>23.3</v>
      </c>
      <c r="G78" s="27"/>
      <c r="H78" s="26"/>
      <c r="I78" s="27" t="s">
        <v>188</v>
      </c>
      <c r="J78" s="26">
        <v>32</v>
      </c>
      <c r="K78" s="27" t="s">
        <v>240</v>
      </c>
      <c r="L78" s="26">
        <v>24.4</v>
      </c>
      <c r="M78" s="110" t="s">
        <v>248</v>
      </c>
      <c r="N78" s="111">
        <v>9.3000000000000007</v>
      </c>
      <c r="O78" s="27" t="s">
        <v>188</v>
      </c>
      <c r="P78" s="26">
        <v>32</v>
      </c>
      <c r="Q78" s="112" t="s">
        <v>209</v>
      </c>
      <c r="R78" s="113">
        <v>46.6</v>
      </c>
      <c r="S78" s="27" t="s">
        <v>240</v>
      </c>
      <c r="T78" s="26">
        <v>24.4</v>
      </c>
      <c r="U78" s="110" t="s">
        <v>248</v>
      </c>
      <c r="V78" s="111">
        <v>9.3000000000000007</v>
      </c>
      <c r="W78" s="27" t="s">
        <v>209</v>
      </c>
      <c r="X78" s="26">
        <v>23.3</v>
      </c>
      <c r="Y78" s="110" t="s">
        <v>248</v>
      </c>
      <c r="Z78" s="111">
        <v>9.3000000000000007</v>
      </c>
      <c r="AA78" s="27" t="s">
        <v>188</v>
      </c>
      <c r="AB78" s="26">
        <v>32</v>
      </c>
      <c r="AC78" s="110" t="s">
        <v>248</v>
      </c>
      <c r="AD78" s="111">
        <v>9.3000000000000007</v>
      </c>
      <c r="AE78" s="27" t="s">
        <v>240</v>
      </c>
      <c r="AF78" s="26">
        <v>24.4</v>
      </c>
      <c r="AG78" s="27" t="s">
        <v>240</v>
      </c>
      <c r="AH78" s="26">
        <v>24.4</v>
      </c>
      <c r="AI78" s="27" t="s">
        <v>188</v>
      </c>
      <c r="AJ78" s="26">
        <v>32</v>
      </c>
      <c r="AK78" s="27" t="s">
        <v>240</v>
      </c>
      <c r="AL78" s="26">
        <v>24.4</v>
      </c>
      <c r="AM78" s="27" t="s">
        <v>240</v>
      </c>
      <c r="AN78" s="26">
        <v>24.4</v>
      </c>
      <c r="AO78" s="27" t="s">
        <v>209</v>
      </c>
      <c r="AP78" s="26">
        <v>23.3</v>
      </c>
      <c r="AQ78" s="27" t="s">
        <v>243</v>
      </c>
      <c r="AR78" s="26">
        <v>25.9</v>
      </c>
      <c r="AS78" s="27" t="s">
        <v>240</v>
      </c>
      <c r="AT78" s="26">
        <v>24.4</v>
      </c>
      <c r="AU78" s="112" t="s">
        <v>209</v>
      </c>
      <c r="AV78" s="113">
        <v>46.6</v>
      </c>
    </row>
    <row r="79" spans="1:48" s="16" customFormat="1" x14ac:dyDescent="0.25">
      <c r="A79" s="12"/>
      <c r="B79" s="13"/>
      <c r="C79" s="14"/>
      <c r="E79" s="27"/>
      <c r="F79" s="26"/>
      <c r="G79" s="27"/>
      <c r="H79" s="26"/>
      <c r="I79" s="27" t="s">
        <v>240</v>
      </c>
      <c r="J79" s="26">
        <v>24.4</v>
      </c>
      <c r="K79" s="27" t="s">
        <v>209</v>
      </c>
      <c r="L79" s="26">
        <v>23.3</v>
      </c>
      <c r="M79" s="110" t="s">
        <v>203</v>
      </c>
      <c r="N79" s="111">
        <v>10.199999999999999</v>
      </c>
      <c r="O79" s="110" t="s">
        <v>248</v>
      </c>
      <c r="P79" s="111">
        <v>9.3000000000000007</v>
      </c>
      <c r="Q79" s="27"/>
      <c r="R79" s="26"/>
      <c r="S79" s="27" t="s">
        <v>209</v>
      </c>
      <c r="T79" s="26">
        <v>23.3</v>
      </c>
      <c r="U79" s="27" t="s">
        <v>209</v>
      </c>
      <c r="V79" s="26">
        <v>23.3</v>
      </c>
      <c r="W79" s="27"/>
      <c r="X79" s="26"/>
      <c r="Y79" s="110" t="s">
        <v>244</v>
      </c>
      <c r="Z79" s="111">
        <v>10.3</v>
      </c>
      <c r="AA79" s="110" t="s">
        <v>248</v>
      </c>
      <c r="AB79" s="111">
        <v>9.3000000000000007</v>
      </c>
      <c r="AC79" s="27" t="s">
        <v>240</v>
      </c>
      <c r="AD79" s="26">
        <v>24.4</v>
      </c>
      <c r="AE79" s="27" t="s">
        <v>209</v>
      </c>
      <c r="AF79" s="26">
        <v>23.3</v>
      </c>
      <c r="AG79" s="112" t="s">
        <v>209</v>
      </c>
      <c r="AH79" s="113">
        <v>46.6</v>
      </c>
      <c r="AI79" s="27" t="s">
        <v>240</v>
      </c>
      <c r="AJ79" s="26">
        <v>24.4</v>
      </c>
      <c r="AK79" s="27"/>
      <c r="AL79" s="26"/>
      <c r="AM79" s="27" t="s">
        <v>243</v>
      </c>
      <c r="AN79" s="26">
        <v>25.9</v>
      </c>
      <c r="AO79" s="27"/>
      <c r="AP79" s="26"/>
      <c r="AQ79" s="112" t="s">
        <v>209</v>
      </c>
      <c r="AR79" s="113">
        <v>46.6</v>
      </c>
      <c r="AS79" s="110" t="s">
        <v>203</v>
      </c>
      <c r="AT79" s="111">
        <v>10.199999999999999</v>
      </c>
      <c r="AU79" s="27"/>
      <c r="AV79" s="26"/>
    </row>
    <row r="80" spans="1:48" s="16" customFormat="1" x14ac:dyDescent="0.25">
      <c r="A80" s="12"/>
      <c r="B80" s="13"/>
      <c r="C80" s="14"/>
      <c r="E80" s="27"/>
      <c r="F80" s="26"/>
      <c r="G80" s="27"/>
      <c r="H80" s="26"/>
      <c r="I80" s="27" t="s">
        <v>209</v>
      </c>
      <c r="J80" s="26">
        <v>23.3</v>
      </c>
      <c r="K80" s="27"/>
      <c r="L80" s="26"/>
      <c r="M80" s="27" t="s">
        <v>209</v>
      </c>
      <c r="N80" s="26">
        <v>23.3</v>
      </c>
      <c r="O80" s="27" t="s">
        <v>240</v>
      </c>
      <c r="P80" s="26">
        <v>24.4</v>
      </c>
      <c r="Q80" s="27"/>
      <c r="R80" s="26"/>
      <c r="S80" s="27"/>
      <c r="T80" s="26"/>
      <c r="U80" s="27"/>
      <c r="V80" s="26"/>
      <c r="W80" s="27"/>
      <c r="X80" s="26"/>
      <c r="Y80" s="27" t="s">
        <v>209</v>
      </c>
      <c r="Z80" s="26">
        <v>23.3</v>
      </c>
      <c r="AA80" s="112" t="s">
        <v>240</v>
      </c>
      <c r="AB80" s="113">
        <v>48.8</v>
      </c>
      <c r="AC80" s="27"/>
      <c r="AD80" s="26"/>
      <c r="AE80" s="27"/>
      <c r="AF80" s="26"/>
      <c r="AG80" s="27"/>
      <c r="AH80" s="26"/>
      <c r="AI80" s="110" t="s">
        <v>244</v>
      </c>
      <c r="AJ80" s="111">
        <v>10.3</v>
      </c>
      <c r="AK80" s="27"/>
      <c r="AL80" s="26"/>
      <c r="AM80" s="27"/>
      <c r="AN80" s="26"/>
      <c r="AO80" s="27"/>
      <c r="AP80" s="26"/>
      <c r="AQ80" s="27"/>
      <c r="AR80" s="26"/>
      <c r="AS80" s="27" t="s">
        <v>209</v>
      </c>
      <c r="AT80" s="26">
        <v>23.3</v>
      </c>
      <c r="AU80" s="27"/>
      <c r="AV80" s="26"/>
    </row>
    <row r="81" spans="1:48" s="16" customFormat="1" x14ac:dyDescent="0.25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/>
      <c r="N81" s="26"/>
      <c r="O81" s="27" t="s">
        <v>243</v>
      </c>
      <c r="P81" s="26">
        <v>25.9</v>
      </c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/>
      <c r="AH81" s="26"/>
      <c r="AI81" s="27" t="s">
        <v>209</v>
      </c>
      <c r="AJ81" s="26">
        <v>23.3</v>
      </c>
      <c r="AK81" s="27"/>
      <c r="AL81" s="26"/>
      <c r="AM81" s="27"/>
      <c r="AN81" s="26"/>
      <c r="AO81" s="27"/>
      <c r="AP81" s="26"/>
      <c r="AQ81" s="27"/>
      <c r="AR81" s="26"/>
      <c r="AS81" s="27"/>
      <c r="AT81" s="26"/>
      <c r="AU81" s="27"/>
      <c r="AV81" s="26"/>
    </row>
    <row r="82" spans="1:48" s="16" customFormat="1" x14ac:dyDescent="0.25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  <c r="AU82" s="27"/>
      <c r="AV82" s="26"/>
    </row>
    <row r="83" spans="1:48" s="10" customFormat="1" x14ac:dyDescent="0.25">
      <c r="A83" s="12"/>
      <c r="B83" s="13"/>
      <c r="C83" s="14"/>
      <c r="E83" s="17"/>
      <c r="F83" s="15">
        <f>SUM(F76:F82)</f>
        <v>206.4</v>
      </c>
      <c r="G83" s="17"/>
      <c r="H83" s="15"/>
      <c r="I83" s="17"/>
      <c r="J83" s="15">
        <f>SUM(J76:J82)</f>
        <v>350.09999999999997</v>
      </c>
      <c r="K83" s="18"/>
      <c r="L83" s="15">
        <f>SUM(L76:L82)</f>
        <v>254.5</v>
      </c>
      <c r="M83" s="17"/>
      <c r="N83" s="15">
        <f>SUM(N76:N82)</f>
        <v>289.79999999999995</v>
      </c>
      <c r="O83" s="17"/>
      <c r="P83" s="15">
        <f>SUM(P76:P82)</f>
        <v>377.1</v>
      </c>
      <c r="Q83" s="17"/>
      <c r="R83" s="15">
        <f>SUM(R76:R82)</f>
        <v>237.79999999999998</v>
      </c>
      <c r="S83" s="17"/>
      <c r="T83" s="15">
        <f>SUM(T76:T82)</f>
        <v>241.5</v>
      </c>
      <c r="U83" s="17"/>
      <c r="V83" s="15">
        <f>SUM(V76:V82)</f>
        <v>228.7</v>
      </c>
      <c r="W83" s="17"/>
      <c r="X83" s="15">
        <f>SUM(X76:X82)</f>
        <v>148.9</v>
      </c>
      <c r="Y83" s="17"/>
      <c r="Z83" s="15">
        <f>SUM(Z76:Z82)</f>
        <v>251.8</v>
      </c>
      <c r="AA83" s="17"/>
      <c r="AB83" s="15">
        <f>SUM(AB76:AB82)</f>
        <v>315.8</v>
      </c>
      <c r="AC83" s="17"/>
      <c r="AD83" s="15">
        <f>SUM(AD76:AD82)</f>
        <v>225.5</v>
      </c>
      <c r="AE83" s="17"/>
      <c r="AF83" s="15">
        <f>SUM(AF76:AF82)</f>
        <v>200.70000000000002</v>
      </c>
      <c r="AG83" s="17"/>
      <c r="AH83" s="15">
        <f>SUM(AH76:AH82)</f>
        <v>204</v>
      </c>
      <c r="AI83" s="17"/>
      <c r="AJ83" s="15">
        <f>SUM(AJ76:AJ82)</f>
        <v>371.20000000000005</v>
      </c>
      <c r="AK83" s="17"/>
      <c r="AL83" s="15">
        <f>SUM(AL76:AL82)</f>
        <v>155.69999999999999</v>
      </c>
      <c r="AM83" s="17"/>
      <c r="AN83" s="15">
        <f>SUM(AN76:AN82)</f>
        <v>275.10000000000002</v>
      </c>
      <c r="AO83" s="18"/>
      <c r="AP83" s="15">
        <f>SUM(AP76:AP82)</f>
        <v>170.2</v>
      </c>
      <c r="AQ83" s="18"/>
      <c r="AR83" s="15">
        <f>SUM(AR76:AR82)</f>
        <v>286.7</v>
      </c>
      <c r="AS83" s="17"/>
      <c r="AT83" s="15">
        <f>SUM(AT76:AT82)</f>
        <v>272.39999999999998</v>
      </c>
      <c r="AU83" s="17"/>
      <c r="AV83" s="15">
        <f>SUM(AV76:AV82)</f>
        <v>193.49999999999997</v>
      </c>
    </row>
    <row r="84" spans="1:48" x14ac:dyDescent="0.25">
      <c r="A84" s="12"/>
      <c r="B84" s="13"/>
      <c r="C84" s="14"/>
      <c r="E84" s="27"/>
      <c r="F84" s="26"/>
      <c r="G84" s="27"/>
      <c r="H84" s="26"/>
      <c r="I84" s="27"/>
      <c r="J84" s="26"/>
      <c r="K84" s="28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7"/>
      <c r="AN84" s="26"/>
      <c r="AO84" s="28"/>
      <c r="AP84" s="26"/>
      <c r="AQ84" s="28"/>
      <c r="AR84" s="26"/>
      <c r="AS84" s="27"/>
      <c r="AT84" s="26"/>
      <c r="AU84" s="27"/>
      <c r="AV84" s="26"/>
    </row>
    <row r="85" spans="1:48" s="16" customFormat="1" x14ac:dyDescent="0.25">
      <c r="A85" s="12"/>
      <c r="B85" s="13"/>
      <c r="C85" s="14"/>
      <c r="E85" s="112" t="s">
        <v>209</v>
      </c>
      <c r="F85" s="113">
        <v>52.4</v>
      </c>
      <c r="G85" s="27"/>
      <c r="H85" s="26"/>
      <c r="I85" s="110" t="s">
        <v>188</v>
      </c>
      <c r="J85" s="111">
        <v>9.8000000000000007</v>
      </c>
      <c r="K85" s="27" t="s">
        <v>240</v>
      </c>
      <c r="L85" s="26">
        <v>26.8</v>
      </c>
      <c r="M85" s="112" t="s">
        <v>209</v>
      </c>
      <c r="N85" s="113">
        <v>52.4</v>
      </c>
      <c r="O85" s="110" t="s">
        <v>188</v>
      </c>
      <c r="P85" s="111">
        <v>9.8000000000000007</v>
      </c>
      <c r="Q85" s="27" t="s">
        <v>209</v>
      </c>
      <c r="R85" s="26">
        <v>23.3</v>
      </c>
      <c r="S85" s="27" t="s">
        <v>240</v>
      </c>
      <c r="T85" s="26">
        <v>26.8</v>
      </c>
      <c r="U85" s="112" t="s">
        <v>209</v>
      </c>
      <c r="V85" s="113">
        <v>52.4</v>
      </c>
      <c r="W85" s="27" t="s">
        <v>209</v>
      </c>
      <c r="X85" s="26">
        <v>23.3</v>
      </c>
      <c r="Y85" s="112" t="s">
        <v>209</v>
      </c>
      <c r="Z85" s="113">
        <v>52.4</v>
      </c>
      <c r="AA85" s="110" t="s">
        <v>188</v>
      </c>
      <c r="AB85" s="111">
        <v>9.8000000000000007</v>
      </c>
      <c r="AC85" s="27" t="s">
        <v>240</v>
      </c>
      <c r="AD85" s="26">
        <v>26.8</v>
      </c>
      <c r="AE85" s="27" t="s">
        <v>240</v>
      </c>
      <c r="AF85" s="26">
        <v>26.8</v>
      </c>
      <c r="AG85" s="27" t="s">
        <v>240</v>
      </c>
      <c r="AH85" s="26">
        <v>26.8</v>
      </c>
      <c r="AI85" s="110" t="s">
        <v>188</v>
      </c>
      <c r="AJ85" s="111">
        <v>9.8000000000000007</v>
      </c>
      <c r="AK85" s="27" t="s">
        <v>240</v>
      </c>
      <c r="AL85" s="26">
        <v>26.8</v>
      </c>
      <c r="AM85" s="112" t="s">
        <v>240</v>
      </c>
      <c r="AN85" s="113">
        <v>60.3</v>
      </c>
      <c r="AO85" s="112" t="s">
        <v>209</v>
      </c>
      <c r="AP85" s="113">
        <v>52.4</v>
      </c>
      <c r="AQ85" s="110" t="s">
        <v>243</v>
      </c>
      <c r="AR85" s="111">
        <v>11.2</v>
      </c>
      <c r="AS85" s="112" t="s">
        <v>240</v>
      </c>
      <c r="AT85" s="113">
        <v>60.3</v>
      </c>
      <c r="AU85" s="27" t="s">
        <v>209</v>
      </c>
      <c r="AV85" s="26">
        <v>23.3</v>
      </c>
    </row>
    <row r="86" spans="1:48" s="16" customFormat="1" x14ac:dyDescent="0.25">
      <c r="A86" s="12"/>
      <c r="B86" s="13"/>
      <c r="C86" s="14"/>
      <c r="E86" s="27"/>
      <c r="F86" s="26"/>
      <c r="G86" s="27"/>
      <c r="H86" s="26"/>
      <c r="I86" s="27" t="s">
        <v>240</v>
      </c>
      <c r="J86" s="26">
        <v>26.8</v>
      </c>
      <c r="K86" s="27" t="s">
        <v>209</v>
      </c>
      <c r="L86" s="26">
        <v>23.3</v>
      </c>
      <c r="M86" s="27"/>
      <c r="N86" s="26"/>
      <c r="O86" s="27" t="s">
        <v>240</v>
      </c>
      <c r="P86" s="26">
        <v>26.8</v>
      </c>
      <c r="Q86" s="27"/>
      <c r="R86" s="26"/>
      <c r="S86" s="112" t="s">
        <v>209</v>
      </c>
      <c r="T86" s="113">
        <v>52.4</v>
      </c>
      <c r="U86" s="27"/>
      <c r="V86" s="26"/>
      <c r="W86" s="27"/>
      <c r="X86" s="26"/>
      <c r="Y86" s="27"/>
      <c r="Z86" s="26"/>
      <c r="AA86" s="27" t="s">
        <v>240</v>
      </c>
      <c r="AB86" s="26">
        <v>26.8</v>
      </c>
      <c r="AC86" s="27"/>
      <c r="AD86" s="26"/>
      <c r="AE86" s="112" t="s">
        <v>209</v>
      </c>
      <c r="AF86" s="113">
        <v>52.4</v>
      </c>
      <c r="AG86" s="27" t="s">
        <v>209</v>
      </c>
      <c r="AH86" s="26">
        <v>23.3</v>
      </c>
      <c r="AI86" s="112" t="s">
        <v>240</v>
      </c>
      <c r="AJ86" s="113">
        <v>60.3</v>
      </c>
      <c r="AK86" s="27"/>
      <c r="AL86" s="26"/>
      <c r="AM86" s="110" t="s">
        <v>243</v>
      </c>
      <c r="AN86" s="111">
        <v>11.2</v>
      </c>
      <c r="AO86" s="27"/>
      <c r="AP86" s="26"/>
      <c r="AQ86" s="27" t="s">
        <v>209</v>
      </c>
      <c r="AR86" s="26">
        <v>23.3</v>
      </c>
      <c r="AS86" s="27" t="s">
        <v>209</v>
      </c>
      <c r="AT86" s="26">
        <v>23.3</v>
      </c>
      <c r="AU86" s="27"/>
      <c r="AV86" s="26"/>
    </row>
    <row r="87" spans="1:48" s="16" customFormat="1" x14ac:dyDescent="0.25">
      <c r="A87" s="12"/>
      <c r="B87" s="13"/>
      <c r="C87" s="14"/>
      <c r="E87" s="27"/>
      <c r="F87" s="26"/>
      <c r="G87" s="27"/>
      <c r="H87" s="26"/>
      <c r="I87" s="27" t="s">
        <v>209</v>
      </c>
      <c r="J87" s="26">
        <v>23.3</v>
      </c>
      <c r="K87" s="27"/>
      <c r="L87" s="26"/>
      <c r="M87" s="27"/>
      <c r="N87" s="26"/>
      <c r="O87" s="110" t="s">
        <v>243</v>
      </c>
      <c r="P87" s="111">
        <v>11.2</v>
      </c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/>
      <c r="AH87" s="26"/>
      <c r="AI87" s="27" t="s">
        <v>209</v>
      </c>
      <c r="AJ87" s="26">
        <v>23.3</v>
      </c>
      <c r="AK87" s="27"/>
      <c r="AL87" s="26"/>
      <c r="AM87" s="27"/>
      <c r="AN87" s="26"/>
      <c r="AO87" s="27"/>
      <c r="AP87" s="26"/>
      <c r="AQ87" s="27"/>
      <c r="AR87" s="26"/>
      <c r="AS87" s="27"/>
      <c r="AT87" s="26"/>
      <c r="AU87" s="27"/>
      <c r="AV87" s="26"/>
    </row>
    <row r="88" spans="1:48" s="16" customFormat="1" x14ac:dyDescent="0.25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  <c r="AU88" s="27"/>
      <c r="AV88" s="26"/>
    </row>
    <row r="89" spans="1:48" s="10" customFormat="1" x14ac:dyDescent="0.25">
      <c r="A89" s="12"/>
      <c r="B89" s="13"/>
      <c r="C89" s="14"/>
      <c r="E89" s="17"/>
      <c r="F89" s="15">
        <f>SUM(F83:F88)</f>
        <v>258.8</v>
      </c>
      <c r="G89" s="17"/>
      <c r="H89" s="15"/>
      <c r="I89" s="17"/>
      <c r="J89" s="15">
        <f>SUM(J83:J88)</f>
        <v>410</v>
      </c>
      <c r="K89" s="18"/>
      <c r="L89" s="15">
        <f>SUM(L83:L88)</f>
        <v>304.60000000000002</v>
      </c>
      <c r="M89" s="17"/>
      <c r="N89" s="15">
        <f>SUM(N83:N88)</f>
        <v>342.19999999999993</v>
      </c>
      <c r="O89" s="17"/>
      <c r="P89" s="15">
        <f>SUM(P83:P88)</f>
        <v>424.90000000000003</v>
      </c>
      <c r="Q89" s="17"/>
      <c r="R89" s="15">
        <f>SUM(R83:R88)</f>
        <v>261.09999999999997</v>
      </c>
      <c r="S89" s="17"/>
      <c r="T89" s="15">
        <f>SUM(T83:T88)</f>
        <v>320.7</v>
      </c>
      <c r="U89" s="17"/>
      <c r="V89" s="15">
        <f>SUM(V83:V88)</f>
        <v>281.09999999999997</v>
      </c>
      <c r="W89" s="17"/>
      <c r="X89" s="15">
        <f>SUM(X83:X88)</f>
        <v>172.20000000000002</v>
      </c>
      <c r="Y89" s="17"/>
      <c r="Z89" s="15">
        <f>SUM(Z83:Z88)</f>
        <v>304.2</v>
      </c>
      <c r="AA89" s="17"/>
      <c r="AB89" s="15">
        <f>SUM(AB83:AB88)</f>
        <v>352.40000000000003</v>
      </c>
      <c r="AC89" s="17"/>
      <c r="AD89" s="15">
        <f>SUM(AD83:AD88)</f>
        <v>252.3</v>
      </c>
      <c r="AE89" s="17"/>
      <c r="AF89" s="15">
        <f>SUM(AF83:AF88)</f>
        <v>279.90000000000003</v>
      </c>
      <c r="AG89" s="17"/>
      <c r="AH89" s="15">
        <f>SUM(AH83:AH88)</f>
        <v>254.10000000000002</v>
      </c>
      <c r="AI89" s="17"/>
      <c r="AJ89" s="15">
        <f>SUM(AJ83:AJ88)</f>
        <v>464.60000000000008</v>
      </c>
      <c r="AK89" s="17"/>
      <c r="AL89" s="15">
        <f>SUM(AL83:AL88)</f>
        <v>182.5</v>
      </c>
      <c r="AM89" s="17"/>
      <c r="AN89" s="15">
        <f>SUM(AN83:AN88)</f>
        <v>346.6</v>
      </c>
      <c r="AO89" s="18"/>
      <c r="AP89" s="15">
        <f>SUM(AP83:AP88)</f>
        <v>222.6</v>
      </c>
      <c r="AQ89" s="18"/>
      <c r="AR89" s="15">
        <f>SUM(AR83:AR88)</f>
        <v>321.2</v>
      </c>
      <c r="AS89" s="17"/>
      <c r="AT89" s="15">
        <f>SUM(AT83:AT88)</f>
        <v>356</v>
      </c>
      <c r="AU89" s="17"/>
      <c r="AV89" s="15">
        <f>SUM(AV83:AV88)</f>
        <v>216.79999999999998</v>
      </c>
    </row>
    <row r="90" spans="1:48" ht="13.5" customHeight="1" x14ac:dyDescent="0.25">
      <c r="A90" s="12"/>
      <c r="B90" s="13"/>
      <c r="C90" s="14"/>
      <c r="E90" s="27"/>
      <c r="F90" s="26"/>
      <c r="G90" s="27"/>
      <c r="H90" s="26"/>
      <c r="I90" s="27"/>
      <c r="J90" s="26"/>
      <c r="K90" s="28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7"/>
      <c r="AN90" s="26"/>
      <c r="AO90" s="28"/>
      <c r="AP90" s="26"/>
      <c r="AQ90" s="28"/>
      <c r="AR90" s="26"/>
      <c r="AS90" s="27"/>
      <c r="AT90" s="26"/>
      <c r="AU90" s="27"/>
      <c r="AV90" s="26"/>
    </row>
    <row r="91" spans="1:48" s="16" customFormat="1" x14ac:dyDescent="0.25">
      <c r="A91" s="12"/>
      <c r="B91" s="13"/>
      <c r="C91" s="14"/>
      <c r="E91" s="114" t="s">
        <v>209</v>
      </c>
      <c r="F91" s="115">
        <v>47.4</v>
      </c>
      <c r="G91" s="27"/>
      <c r="H91" s="26"/>
      <c r="I91" s="110" t="s">
        <v>240</v>
      </c>
      <c r="J91" s="111">
        <v>8.9</v>
      </c>
      <c r="K91" s="110" t="s">
        <v>240</v>
      </c>
      <c r="L91" s="111">
        <v>8.9</v>
      </c>
      <c r="M91" s="114" t="s">
        <v>209</v>
      </c>
      <c r="N91" s="115">
        <v>47.4</v>
      </c>
      <c r="O91" s="110" t="s">
        <v>240</v>
      </c>
      <c r="P91" s="111">
        <v>8.9</v>
      </c>
      <c r="Q91" s="114" t="s">
        <v>209</v>
      </c>
      <c r="R91" s="115">
        <v>47.4</v>
      </c>
      <c r="S91" s="110" t="s">
        <v>240</v>
      </c>
      <c r="T91" s="111">
        <v>8.9</v>
      </c>
      <c r="U91" s="114" t="s">
        <v>209</v>
      </c>
      <c r="V91" s="115">
        <v>47.4</v>
      </c>
      <c r="W91" s="114" t="s">
        <v>209</v>
      </c>
      <c r="X91" s="115">
        <v>88.5</v>
      </c>
      <c r="Y91" s="114" t="s">
        <v>209</v>
      </c>
      <c r="Z91" s="115">
        <v>47.4</v>
      </c>
      <c r="AA91" s="110" t="s">
        <v>240</v>
      </c>
      <c r="AB91" s="111">
        <v>8.9</v>
      </c>
      <c r="AC91" s="110" t="s">
        <v>240</v>
      </c>
      <c r="AD91" s="111">
        <v>22.3</v>
      </c>
      <c r="AE91" s="110" t="s">
        <v>240</v>
      </c>
      <c r="AF91" s="111">
        <v>8.9</v>
      </c>
      <c r="AG91" s="110" t="s">
        <v>240</v>
      </c>
      <c r="AH91" s="111">
        <v>8.9</v>
      </c>
      <c r="AI91" s="110" t="s">
        <v>240</v>
      </c>
      <c r="AJ91" s="111">
        <v>8.9</v>
      </c>
      <c r="AK91" s="110" t="s">
        <v>240</v>
      </c>
      <c r="AL91" s="111">
        <v>22.3</v>
      </c>
      <c r="AM91" s="110" t="s">
        <v>240</v>
      </c>
      <c r="AN91" s="111">
        <v>8.9</v>
      </c>
      <c r="AO91" s="114" t="s">
        <v>209</v>
      </c>
      <c r="AP91" s="115">
        <v>47.4</v>
      </c>
      <c r="AQ91" s="114" t="s">
        <v>209</v>
      </c>
      <c r="AR91" s="115">
        <v>47.4</v>
      </c>
      <c r="AS91" s="110" t="s">
        <v>240</v>
      </c>
      <c r="AT91" s="111">
        <v>8.9</v>
      </c>
      <c r="AU91" s="114" t="s">
        <v>209</v>
      </c>
      <c r="AV91" s="115">
        <v>47.4</v>
      </c>
    </row>
    <row r="92" spans="1:48" s="16" customFormat="1" x14ac:dyDescent="0.25">
      <c r="A92" s="12"/>
      <c r="B92" s="13"/>
      <c r="C92" s="14"/>
      <c r="E92" s="27"/>
      <c r="F92" s="26"/>
      <c r="G92" s="27"/>
      <c r="H92" s="26"/>
      <c r="I92" s="114" t="s">
        <v>209</v>
      </c>
      <c r="J92" s="115">
        <v>47.4</v>
      </c>
      <c r="K92" s="114" t="s">
        <v>209</v>
      </c>
      <c r="L92" s="115">
        <v>47.4</v>
      </c>
      <c r="M92" s="27"/>
      <c r="N92" s="26"/>
      <c r="O92" s="27"/>
      <c r="P92" s="26"/>
      <c r="Q92" s="27"/>
      <c r="R92" s="26"/>
      <c r="S92" s="114" t="s">
        <v>209</v>
      </c>
      <c r="T92" s="115">
        <v>47.4</v>
      </c>
      <c r="U92" s="27"/>
      <c r="V92" s="26"/>
      <c r="W92" s="27"/>
      <c r="X92" s="26"/>
      <c r="Y92" s="27"/>
      <c r="Z92" s="26"/>
      <c r="AA92" s="27"/>
      <c r="AB92" s="26"/>
      <c r="AC92" s="27"/>
      <c r="AD92" s="26"/>
      <c r="AE92" s="114" t="s">
        <v>209</v>
      </c>
      <c r="AF92" s="115">
        <v>47.4</v>
      </c>
      <c r="AG92" s="114" t="s">
        <v>209</v>
      </c>
      <c r="AH92" s="115">
        <v>47.4</v>
      </c>
      <c r="AI92" s="114" t="s">
        <v>209</v>
      </c>
      <c r="AJ92" s="115">
        <v>47.4</v>
      </c>
      <c r="AK92" s="27"/>
      <c r="AL92" s="26"/>
      <c r="AM92" s="27"/>
      <c r="AN92" s="26"/>
      <c r="AO92" s="27"/>
      <c r="AP92" s="26"/>
      <c r="AQ92" s="27"/>
      <c r="AR92" s="26"/>
      <c r="AS92" s="114" t="s">
        <v>209</v>
      </c>
      <c r="AT92" s="115">
        <v>47.4</v>
      </c>
      <c r="AU92" s="27"/>
      <c r="AV92" s="26"/>
    </row>
    <row r="93" spans="1:48" s="16" customFormat="1" x14ac:dyDescent="0.25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  <c r="AU93" s="27"/>
      <c r="AV93" s="26"/>
    </row>
    <row r="94" spans="1:48" s="10" customFormat="1" ht="13.2" x14ac:dyDescent="0.25">
      <c r="A94" s="19"/>
      <c r="B94" s="20"/>
      <c r="C94" s="22" t="s">
        <v>41</v>
      </c>
      <c r="D94" s="23"/>
      <c r="E94" s="24"/>
      <c r="F94" s="25">
        <f>SUM(F88:F93)</f>
        <v>306.2</v>
      </c>
      <c r="G94" s="24"/>
      <c r="H94" s="25"/>
      <c r="I94" s="24"/>
      <c r="J94" s="25">
        <f t="shared" ref="J94" si="0">SUM(J88:J93)</f>
        <v>466.29999999999995</v>
      </c>
      <c r="K94" s="24"/>
      <c r="L94" s="25">
        <f t="shared" ref="L94" si="1">SUM(L88:L93)</f>
        <v>360.9</v>
      </c>
      <c r="M94" s="24"/>
      <c r="N94" s="25">
        <f t="shared" ref="N94" si="2">SUM(N88:N93)</f>
        <v>389.59999999999991</v>
      </c>
      <c r="O94" s="24"/>
      <c r="P94" s="25">
        <f t="shared" ref="P94" si="3">SUM(P88:P93)</f>
        <v>433.8</v>
      </c>
      <c r="Q94" s="24"/>
      <c r="R94" s="25">
        <f t="shared" ref="R94" si="4">SUM(R88:R93)</f>
        <v>308.49999999999994</v>
      </c>
      <c r="S94" s="24"/>
      <c r="T94" s="25">
        <f t="shared" ref="T94" si="5">SUM(T88:T93)</f>
        <v>376.99999999999994</v>
      </c>
      <c r="U94" s="24"/>
      <c r="V94" s="25">
        <f t="shared" ref="V94" si="6">SUM(V88:V93)</f>
        <v>328.49999999999994</v>
      </c>
      <c r="W94" s="24"/>
      <c r="X94" s="25">
        <f t="shared" ref="X94" si="7">SUM(X88:X93)</f>
        <v>260.70000000000005</v>
      </c>
      <c r="Y94" s="24"/>
      <c r="Z94" s="25">
        <f t="shared" ref="Z94" si="8">SUM(Z88:Z93)</f>
        <v>351.59999999999997</v>
      </c>
      <c r="AA94" s="24"/>
      <c r="AB94" s="25">
        <f t="shared" ref="AB94" si="9">SUM(AB88:AB93)</f>
        <v>361.3</v>
      </c>
      <c r="AC94" s="24"/>
      <c r="AD94" s="25">
        <f t="shared" ref="AD94" si="10">SUM(AD88:AD93)</f>
        <v>274.60000000000002</v>
      </c>
      <c r="AE94" s="24"/>
      <c r="AF94" s="25">
        <f t="shared" ref="AF94" si="11">SUM(AF88:AF93)</f>
        <v>336.2</v>
      </c>
      <c r="AG94" s="24"/>
      <c r="AH94" s="25">
        <f t="shared" ref="AH94" si="12">SUM(AH88:AH93)</f>
        <v>310.39999999999998</v>
      </c>
      <c r="AI94" s="24"/>
      <c r="AJ94" s="25">
        <f t="shared" ref="AJ94" si="13">SUM(AJ88:AJ93)</f>
        <v>520.90000000000009</v>
      </c>
      <c r="AK94" s="24"/>
      <c r="AL94" s="25">
        <f t="shared" ref="AL94" si="14">SUM(AL88:AL93)</f>
        <v>204.8</v>
      </c>
      <c r="AM94" s="24"/>
      <c r="AN94" s="25">
        <f t="shared" ref="AN94" si="15">SUM(AN88:AN93)</f>
        <v>355.5</v>
      </c>
      <c r="AO94" s="24"/>
      <c r="AP94" s="25">
        <f t="shared" ref="AP94" si="16">SUM(AP88:AP93)</f>
        <v>270</v>
      </c>
      <c r="AQ94" s="24"/>
      <c r="AR94" s="25">
        <f t="shared" ref="AR94" si="17">SUM(AR88:AR93)</f>
        <v>368.59999999999997</v>
      </c>
      <c r="AS94" s="24"/>
      <c r="AT94" s="25">
        <f t="shared" ref="AT94" si="18">SUM(AT88:AT93)</f>
        <v>412.29999999999995</v>
      </c>
      <c r="AU94" s="24"/>
      <c r="AV94" s="25">
        <f t="shared" ref="AV94" si="19">SUM(AV88:AV93)</f>
        <v>264.2</v>
      </c>
    </row>
    <row r="95" spans="1:48" x14ac:dyDescent="0.25">
      <c r="A95" s="12"/>
      <c r="B95" s="13"/>
      <c r="C95" s="14"/>
      <c r="E95" s="29"/>
      <c r="F95" s="30"/>
      <c r="G95" s="29"/>
      <c r="H95" s="30"/>
      <c r="I95" s="29"/>
      <c r="J95" s="30"/>
      <c r="K95" s="31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29"/>
      <c r="AN95" s="30"/>
      <c r="AO95" s="31"/>
      <c r="AP95" s="30"/>
      <c r="AQ95" s="31"/>
      <c r="AR95" s="30"/>
      <c r="AS95" s="29"/>
      <c r="AT95" s="30"/>
      <c r="AU95" s="29"/>
      <c r="AV95" s="30"/>
    </row>
    <row r="96" spans="1:48" x14ac:dyDescent="0.25">
      <c r="A96" s="12"/>
      <c r="B96" s="13"/>
      <c r="C96" s="14"/>
    </row>
    <row r="97" spans="1:48" x14ac:dyDescent="0.25">
      <c r="A97" s="119">
        <v>46062</v>
      </c>
      <c r="B97" s="120">
        <v>500</v>
      </c>
      <c r="C97" s="121" t="s">
        <v>43</v>
      </c>
      <c r="E97" s="27" t="s">
        <v>233</v>
      </c>
      <c r="F97" s="26">
        <v>28.7</v>
      </c>
      <c r="G97" s="27"/>
      <c r="H97" s="26"/>
      <c r="I97" s="27" t="s">
        <v>233</v>
      </c>
      <c r="J97" s="26">
        <v>28.7</v>
      </c>
      <c r="K97" s="27" t="s">
        <v>164</v>
      </c>
      <c r="L97" s="26">
        <v>24.9</v>
      </c>
      <c r="M97" s="27" t="s">
        <v>233</v>
      </c>
      <c r="N97" s="26">
        <v>28.7</v>
      </c>
      <c r="O97" s="27" t="s">
        <v>164</v>
      </c>
      <c r="P97" s="26">
        <v>24.9</v>
      </c>
      <c r="Q97" s="27" t="s">
        <v>164</v>
      </c>
      <c r="R97" s="26">
        <v>24.9</v>
      </c>
      <c r="S97" s="27" t="s">
        <v>233</v>
      </c>
      <c r="T97" s="26">
        <v>28.7</v>
      </c>
      <c r="U97" s="27" t="s">
        <v>164</v>
      </c>
      <c r="V97" s="26">
        <v>24.9</v>
      </c>
      <c r="W97" s="27" t="s">
        <v>233</v>
      </c>
      <c r="X97" s="26">
        <v>28.7</v>
      </c>
      <c r="Y97" s="27" t="s">
        <v>164</v>
      </c>
      <c r="Z97" s="26">
        <v>24.9</v>
      </c>
      <c r="AA97" s="110" t="s">
        <v>238</v>
      </c>
      <c r="AB97" s="111">
        <v>8.9</v>
      </c>
      <c r="AC97" s="27" t="s">
        <v>164</v>
      </c>
      <c r="AD97" s="26">
        <v>24.9</v>
      </c>
      <c r="AE97" s="27" t="s">
        <v>233</v>
      </c>
      <c r="AF97" s="26">
        <v>28.7</v>
      </c>
      <c r="AG97" s="27" t="s">
        <v>164</v>
      </c>
      <c r="AH97" s="26">
        <v>24.9</v>
      </c>
      <c r="AI97" s="27" t="s">
        <v>164</v>
      </c>
      <c r="AJ97" s="26">
        <v>24.9</v>
      </c>
      <c r="AK97" s="27" t="s">
        <v>164</v>
      </c>
      <c r="AL97" s="26">
        <v>24.9</v>
      </c>
      <c r="AM97" s="27" t="s">
        <v>233</v>
      </c>
      <c r="AN97" s="26">
        <v>28.7</v>
      </c>
      <c r="AO97" s="27" t="s">
        <v>164</v>
      </c>
      <c r="AP97" s="26">
        <v>24.9</v>
      </c>
      <c r="AQ97" s="110" t="s">
        <v>238</v>
      </c>
      <c r="AR97" s="111">
        <v>9</v>
      </c>
      <c r="AS97" s="27" t="s">
        <v>233</v>
      </c>
      <c r="AT97" s="26">
        <v>28.7</v>
      </c>
      <c r="AU97" s="27" t="s">
        <v>164</v>
      </c>
      <c r="AV97" s="26">
        <v>24.9</v>
      </c>
    </row>
    <row r="98" spans="1:48" x14ac:dyDescent="0.25">
      <c r="A98" s="12"/>
      <c r="B98" s="13"/>
      <c r="C98" s="14"/>
      <c r="E98" s="110" t="s">
        <v>179</v>
      </c>
      <c r="F98" s="111">
        <v>10.1</v>
      </c>
      <c r="G98" s="27"/>
      <c r="H98" s="26"/>
      <c r="I98" s="110" t="s">
        <v>238</v>
      </c>
      <c r="J98" s="111">
        <v>8.9</v>
      </c>
      <c r="K98" s="27" t="s">
        <v>182</v>
      </c>
      <c r="L98" s="26">
        <v>28.7</v>
      </c>
      <c r="M98" s="27" t="s">
        <v>182</v>
      </c>
      <c r="N98" s="26">
        <v>28.7</v>
      </c>
      <c r="O98" s="27" t="s">
        <v>214</v>
      </c>
      <c r="P98" s="26">
        <v>32.1</v>
      </c>
      <c r="Q98" s="27" t="s">
        <v>182</v>
      </c>
      <c r="R98" s="26">
        <v>28.7</v>
      </c>
      <c r="S98" s="27" t="s">
        <v>182</v>
      </c>
      <c r="T98" s="26">
        <v>28.7</v>
      </c>
      <c r="U98" s="27" t="s">
        <v>182</v>
      </c>
      <c r="V98" s="26">
        <v>28.7</v>
      </c>
      <c r="W98" s="27" t="s">
        <v>164</v>
      </c>
      <c r="X98" s="26">
        <v>24.9</v>
      </c>
      <c r="Y98" s="27" t="s">
        <v>182</v>
      </c>
      <c r="Z98" s="26">
        <v>28.7</v>
      </c>
      <c r="AA98" s="27" t="s">
        <v>182</v>
      </c>
      <c r="AB98" s="26">
        <v>28.7</v>
      </c>
      <c r="AC98" s="27" t="s">
        <v>182</v>
      </c>
      <c r="AD98" s="26">
        <v>28.7</v>
      </c>
      <c r="AE98" s="110" t="s">
        <v>219</v>
      </c>
      <c r="AF98" s="111">
        <v>5.9</v>
      </c>
      <c r="AG98" s="27" t="s">
        <v>182</v>
      </c>
      <c r="AH98" s="26">
        <v>28.7</v>
      </c>
      <c r="AI98" s="27" t="s">
        <v>182</v>
      </c>
      <c r="AJ98" s="26">
        <v>28.7</v>
      </c>
      <c r="AK98" s="27" t="s">
        <v>182</v>
      </c>
      <c r="AL98" s="26">
        <v>28.7</v>
      </c>
      <c r="AM98" s="27" t="s">
        <v>182</v>
      </c>
      <c r="AN98" s="26">
        <v>28.7</v>
      </c>
      <c r="AO98" s="27" t="s">
        <v>182</v>
      </c>
      <c r="AP98" s="26">
        <v>28.7</v>
      </c>
      <c r="AQ98" s="27" t="s">
        <v>182</v>
      </c>
      <c r="AR98" s="26">
        <v>28.7</v>
      </c>
      <c r="AS98" s="27" t="s">
        <v>235</v>
      </c>
      <c r="AT98" s="26">
        <v>27.2</v>
      </c>
      <c r="AU98" s="110" t="s">
        <v>236</v>
      </c>
      <c r="AV98" s="111">
        <v>1.8</v>
      </c>
    </row>
    <row r="99" spans="1:48" x14ac:dyDescent="0.25">
      <c r="A99" s="12"/>
      <c r="B99" s="13"/>
      <c r="C99" s="14"/>
      <c r="E99" s="27" t="s">
        <v>234</v>
      </c>
      <c r="F99" s="26">
        <v>22.6</v>
      </c>
      <c r="G99" s="27"/>
      <c r="H99" s="26"/>
      <c r="I99" s="27" t="s">
        <v>182</v>
      </c>
      <c r="J99" s="26">
        <v>28.7</v>
      </c>
      <c r="K99" s="27" t="s">
        <v>235</v>
      </c>
      <c r="L99" s="26">
        <v>27.2</v>
      </c>
      <c r="M99" s="27" t="s">
        <v>214</v>
      </c>
      <c r="N99" s="26">
        <v>32.1</v>
      </c>
      <c r="O99" s="27" t="s">
        <v>234</v>
      </c>
      <c r="P99" s="26">
        <v>22.6</v>
      </c>
      <c r="Q99" s="110" t="s">
        <v>195</v>
      </c>
      <c r="R99" s="111">
        <v>0.5</v>
      </c>
      <c r="S99" s="27" t="s">
        <v>214</v>
      </c>
      <c r="T99" s="26">
        <v>32.1</v>
      </c>
      <c r="U99" s="110" t="s">
        <v>195</v>
      </c>
      <c r="V99" s="111">
        <v>0.5</v>
      </c>
      <c r="W99" s="27" t="s">
        <v>182</v>
      </c>
      <c r="X99" s="26">
        <v>28.7</v>
      </c>
      <c r="Y99" s="27" t="s">
        <v>214</v>
      </c>
      <c r="Z99" s="26">
        <v>32.1</v>
      </c>
      <c r="AA99" s="27" t="s">
        <v>234</v>
      </c>
      <c r="AB99" s="26">
        <v>22.6</v>
      </c>
      <c r="AC99" s="27" t="s">
        <v>234</v>
      </c>
      <c r="AD99" s="26">
        <v>22.6</v>
      </c>
      <c r="AE99" s="27" t="s">
        <v>182</v>
      </c>
      <c r="AF99" s="26">
        <v>28.7</v>
      </c>
      <c r="AG99" s="27" t="s">
        <v>186</v>
      </c>
      <c r="AH99" s="26">
        <v>29.7</v>
      </c>
      <c r="AI99" s="27" t="s">
        <v>235</v>
      </c>
      <c r="AJ99" s="26">
        <v>27.2</v>
      </c>
      <c r="AK99" s="110" t="s">
        <v>195</v>
      </c>
      <c r="AL99" s="111">
        <v>0.5</v>
      </c>
      <c r="AM99" s="27" t="s">
        <v>214</v>
      </c>
      <c r="AN99" s="26">
        <v>32.1</v>
      </c>
      <c r="AO99" s="110" t="s">
        <v>195</v>
      </c>
      <c r="AP99" s="111">
        <v>0.5</v>
      </c>
      <c r="AQ99" s="27" t="s">
        <v>214</v>
      </c>
      <c r="AR99" s="26">
        <v>32.1</v>
      </c>
      <c r="AS99" s="27" t="s">
        <v>234</v>
      </c>
      <c r="AT99" s="26">
        <v>22.6</v>
      </c>
      <c r="AU99" s="27" t="s">
        <v>182</v>
      </c>
      <c r="AV99" s="26">
        <v>28.7</v>
      </c>
    </row>
    <row r="100" spans="1:48" x14ac:dyDescent="0.25">
      <c r="A100" s="12"/>
      <c r="B100" s="13"/>
      <c r="C100" s="14"/>
      <c r="E100" s="110" t="s">
        <v>171</v>
      </c>
      <c r="F100" s="111">
        <v>8.6</v>
      </c>
      <c r="G100" s="27"/>
      <c r="H100" s="26"/>
      <c r="I100" s="110" t="s">
        <v>179</v>
      </c>
      <c r="J100" s="111">
        <v>10.1</v>
      </c>
      <c r="K100" s="27" t="s">
        <v>234</v>
      </c>
      <c r="L100" s="26">
        <v>22.6</v>
      </c>
      <c r="M100" s="27" t="s">
        <v>185</v>
      </c>
      <c r="N100" s="26">
        <v>34.5</v>
      </c>
      <c r="O100" s="110" t="s">
        <v>171</v>
      </c>
      <c r="P100" s="111">
        <v>8.6</v>
      </c>
      <c r="Q100" s="110" t="s">
        <v>202</v>
      </c>
      <c r="R100" s="111">
        <v>7</v>
      </c>
      <c r="S100" s="27" t="s">
        <v>185</v>
      </c>
      <c r="T100" s="26">
        <v>34.5</v>
      </c>
      <c r="U100" s="110" t="s">
        <v>171</v>
      </c>
      <c r="V100" s="111">
        <v>8.6</v>
      </c>
      <c r="W100" s="27" t="s">
        <v>235</v>
      </c>
      <c r="X100" s="26">
        <v>27.2</v>
      </c>
      <c r="Y100" s="27" t="s">
        <v>235</v>
      </c>
      <c r="Z100" s="26">
        <v>27.2</v>
      </c>
      <c r="AA100" s="110" t="s">
        <v>171</v>
      </c>
      <c r="AB100" s="111">
        <v>8.6</v>
      </c>
      <c r="AC100" s="110" t="s">
        <v>195</v>
      </c>
      <c r="AD100" s="111">
        <v>0.5</v>
      </c>
      <c r="AE100" s="27" t="s">
        <v>235</v>
      </c>
      <c r="AF100" s="26">
        <v>27.2</v>
      </c>
      <c r="AG100" s="110" t="s">
        <v>195</v>
      </c>
      <c r="AH100" s="111">
        <v>0.5</v>
      </c>
      <c r="AI100" s="110" t="s">
        <v>171</v>
      </c>
      <c r="AJ100" s="111">
        <v>8.6</v>
      </c>
      <c r="AK100" s="27" t="s">
        <v>214</v>
      </c>
      <c r="AL100" s="26">
        <v>32.1</v>
      </c>
      <c r="AM100" s="27" t="s">
        <v>185</v>
      </c>
      <c r="AN100" s="26">
        <v>34.5</v>
      </c>
      <c r="AO100" s="110" t="s">
        <v>171</v>
      </c>
      <c r="AP100" s="111">
        <v>8.6</v>
      </c>
      <c r="AQ100" s="110" t="s">
        <v>171</v>
      </c>
      <c r="AR100" s="111">
        <v>8.6</v>
      </c>
      <c r="AS100" s="110" t="s">
        <v>171</v>
      </c>
      <c r="AT100" s="111">
        <v>8.6</v>
      </c>
      <c r="AU100" s="110" t="s">
        <v>195</v>
      </c>
      <c r="AV100" s="111">
        <v>0.5</v>
      </c>
    </row>
    <row r="101" spans="1:48" x14ac:dyDescent="0.25">
      <c r="A101" s="12"/>
      <c r="B101" s="13"/>
      <c r="C101" s="14"/>
      <c r="E101" s="110" t="s">
        <v>178</v>
      </c>
      <c r="F101" s="111">
        <v>5.9</v>
      </c>
      <c r="G101" s="27"/>
      <c r="H101" s="26"/>
      <c r="I101" s="27" t="s">
        <v>193</v>
      </c>
      <c r="J101" s="26">
        <v>29.9</v>
      </c>
      <c r="K101" s="27" t="s">
        <v>193</v>
      </c>
      <c r="L101" s="26">
        <v>29.9</v>
      </c>
      <c r="M101" s="27" t="s">
        <v>193</v>
      </c>
      <c r="N101" s="26">
        <v>29.9</v>
      </c>
      <c r="O101" s="27" t="s">
        <v>215</v>
      </c>
      <c r="P101" s="26">
        <v>30.3</v>
      </c>
      <c r="Q101" s="27" t="s">
        <v>185</v>
      </c>
      <c r="R101" s="26">
        <v>34.5</v>
      </c>
      <c r="S101" s="27" t="s">
        <v>193</v>
      </c>
      <c r="T101" s="26">
        <v>29.9</v>
      </c>
      <c r="U101" s="110" t="s">
        <v>178</v>
      </c>
      <c r="V101" s="111">
        <v>5.9</v>
      </c>
      <c r="W101" s="27" t="s">
        <v>168</v>
      </c>
      <c r="X101" s="26">
        <v>34.1</v>
      </c>
      <c r="Y101" s="110" t="s">
        <v>171</v>
      </c>
      <c r="Z101" s="111">
        <v>8.6</v>
      </c>
      <c r="AA101" s="27" t="s">
        <v>237</v>
      </c>
      <c r="AB101" s="26">
        <v>27.1</v>
      </c>
      <c r="AC101" s="27" t="s">
        <v>193</v>
      </c>
      <c r="AD101" s="26">
        <v>29.9</v>
      </c>
      <c r="AE101" s="110" t="s">
        <v>171</v>
      </c>
      <c r="AF101" s="111">
        <v>8.6</v>
      </c>
      <c r="AG101" s="27" t="s">
        <v>185</v>
      </c>
      <c r="AH101" s="26">
        <v>34.5</v>
      </c>
      <c r="AI101" s="27" t="s">
        <v>185</v>
      </c>
      <c r="AJ101" s="26">
        <v>34.5</v>
      </c>
      <c r="AK101" s="27" t="s">
        <v>193</v>
      </c>
      <c r="AL101" s="26">
        <v>29.9</v>
      </c>
      <c r="AM101" s="27" t="s">
        <v>193</v>
      </c>
      <c r="AN101" s="26">
        <v>29.9</v>
      </c>
      <c r="AO101" s="110" t="s">
        <v>178</v>
      </c>
      <c r="AP101" s="111">
        <v>5.9</v>
      </c>
      <c r="AQ101" s="27" t="s">
        <v>185</v>
      </c>
      <c r="AR101" s="26">
        <v>34.5</v>
      </c>
      <c r="AS101" s="27" t="s">
        <v>193</v>
      </c>
      <c r="AT101" s="26">
        <v>29.9</v>
      </c>
      <c r="AU101" s="110" t="s">
        <v>171</v>
      </c>
      <c r="AV101" s="111">
        <v>8.6</v>
      </c>
    </row>
    <row r="102" spans="1:48" x14ac:dyDescent="0.25">
      <c r="A102" s="12"/>
      <c r="B102" s="13"/>
      <c r="C102" s="14"/>
      <c r="E102" s="110" t="s">
        <v>184</v>
      </c>
      <c r="F102" s="111">
        <v>6.3</v>
      </c>
      <c r="G102" s="27"/>
      <c r="H102" s="26"/>
      <c r="I102" s="27" t="s">
        <v>187</v>
      </c>
      <c r="J102" s="26">
        <v>28.7</v>
      </c>
      <c r="K102" s="110" t="s">
        <v>184</v>
      </c>
      <c r="L102" s="111">
        <v>6.3</v>
      </c>
      <c r="M102" s="27" t="s">
        <v>168</v>
      </c>
      <c r="N102" s="26">
        <v>34.1</v>
      </c>
      <c r="O102" s="27" t="s">
        <v>187</v>
      </c>
      <c r="P102" s="26">
        <v>28.7</v>
      </c>
      <c r="Q102" s="27" t="s">
        <v>193</v>
      </c>
      <c r="R102" s="26">
        <v>29.9</v>
      </c>
      <c r="S102" s="27" t="s">
        <v>168</v>
      </c>
      <c r="T102" s="26">
        <v>34.1</v>
      </c>
      <c r="U102" s="110" t="s">
        <v>239</v>
      </c>
      <c r="V102" s="111">
        <v>10.3</v>
      </c>
      <c r="W102" s="27" t="s">
        <v>187</v>
      </c>
      <c r="X102" s="26">
        <v>28.7</v>
      </c>
      <c r="Y102" s="27" t="s">
        <v>237</v>
      </c>
      <c r="Z102" s="26">
        <v>27.1</v>
      </c>
      <c r="AA102" s="27" t="s">
        <v>187</v>
      </c>
      <c r="AB102" s="26">
        <v>28.7</v>
      </c>
      <c r="AC102" s="27" t="s">
        <v>168</v>
      </c>
      <c r="AD102" s="26">
        <v>34.1</v>
      </c>
      <c r="AE102" s="27" t="s">
        <v>168</v>
      </c>
      <c r="AF102" s="26">
        <v>34.1</v>
      </c>
      <c r="AG102" s="27" t="s">
        <v>193</v>
      </c>
      <c r="AH102" s="26">
        <v>29.9</v>
      </c>
      <c r="AI102" s="110" t="s">
        <v>239</v>
      </c>
      <c r="AJ102" s="111">
        <v>10.199999999999999</v>
      </c>
      <c r="AK102" s="110" t="s">
        <v>184</v>
      </c>
      <c r="AL102" s="111">
        <v>6.4</v>
      </c>
      <c r="AM102" s="27" t="s">
        <v>237</v>
      </c>
      <c r="AN102" s="26">
        <v>27.1</v>
      </c>
      <c r="AO102" s="27" t="s">
        <v>237</v>
      </c>
      <c r="AP102" s="26">
        <v>27.1</v>
      </c>
      <c r="AQ102" s="27" t="s">
        <v>193</v>
      </c>
      <c r="AR102" s="26">
        <v>29.9</v>
      </c>
      <c r="AS102" s="27" t="s">
        <v>187</v>
      </c>
      <c r="AT102" s="26">
        <v>28.7</v>
      </c>
      <c r="AU102" s="27" t="s">
        <v>237</v>
      </c>
      <c r="AV102" s="26">
        <v>27.1</v>
      </c>
    </row>
    <row r="103" spans="1:48" x14ac:dyDescent="0.25">
      <c r="A103" s="12"/>
      <c r="B103" s="13"/>
      <c r="C103" s="14"/>
      <c r="E103" s="27"/>
      <c r="F103" s="26"/>
      <c r="G103" s="27"/>
      <c r="H103" s="26"/>
      <c r="I103" s="27"/>
      <c r="J103" s="26"/>
      <c r="K103" s="28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7"/>
      <c r="AN103" s="26"/>
      <c r="AO103" s="28"/>
      <c r="AP103" s="26"/>
      <c r="AQ103" s="28"/>
      <c r="AR103" s="26"/>
      <c r="AS103" s="27"/>
      <c r="AT103" s="26"/>
      <c r="AU103" s="27"/>
      <c r="AV103" s="26"/>
    </row>
    <row r="104" spans="1:48" x14ac:dyDescent="0.25">
      <c r="A104" s="12"/>
      <c r="B104" s="13"/>
      <c r="C104" s="14"/>
      <c r="E104" s="27"/>
      <c r="F104" s="15">
        <f>SUM(F97:F102)</f>
        <v>82.2</v>
      </c>
      <c r="G104" s="27"/>
      <c r="H104" s="15"/>
      <c r="I104" s="27"/>
      <c r="J104" s="15">
        <f>SUM(J97:J102)</f>
        <v>134.99999999999997</v>
      </c>
      <c r="K104" s="28"/>
      <c r="L104" s="15">
        <f>SUM(L97:L102)</f>
        <v>139.60000000000002</v>
      </c>
      <c r="M104" s="27"/>
      <c r="N104" s="15">
        <f>SUM(N97:N102)</f>
        <v>188</v>
      </c>
      <c r="O104" s="27"/>
      <c r="P104" s="15">
        <f>SUM(P97:P102)</f>
        <v>147.19999999999999</v>
      </c>
      <c r="Q104" s="27"/>
      <c r="R104" s="15">
        <f>SUM(R97:R102)</f>
        <v>125.5</v>
      </c>
      <c r="S104" s="27"/>
      <c r="T104" s="15">
        <f>SUM(T97:T102)</f>
        <v>188</v>
      </c>
      <c r="U104" s="27"/>
      <c r="V104" s="15">
        <f>SUM(V97:V102)</f>
        <v>78.899999999999991</v>
      </c>
      <c r="W104" s="27"/>
      <c r="X104" s="15">
        <f>SUM(X97:X102)</f>
        <v>172.29999999999998</v>
      </c>
      <c r="Y104" s="27"/>
      <c r="Z104" s="15">
        <f>SUM(Z97:Z102)</f>
        <v>148.6</v>
      </c>
      <c r="AA104" s="27"/>
      <c r="AB104" s="15">
        <f>SUM(AB97:AB102)</f>
        <v>124.60000000000001</v>
      </c>
      <c r="AC104" s="27"/>
      <c r="AD104" s="15">
        <f>SUM(AD97:AD102)</f>
        <v>140.69999999999999</v>
      </c>
      <c r="AE104" s="27"/>
      <c r="AF104" s="15">
        <f>SUM(AF97:AF102)</f>
        <v>133.19999999999999</v>
      </c>
      <c r="AG104" s="27"/>
      <c r="AH104" s="15">
        <f>SUM(AH97:AH102)</f>
        <v>148.19999999999999</v>
      </c>
      <c r="AI104" s="27"/>
      <c r="AJ104" s="15">
        <f>SUM(AJ97:AJ102)</f>
        <v>134.1</v>
      </c>
      <c r="AK104" s="27"/>
      <c r="AL104" s="15">
        <f>SUM(AL97:AL102)</f>
        <v>122.5</v>
      </c>
      <c r="AM104" s="27"/>
      <c r="AN104" s="15">
        <f>SUM(AN97:AN102)</f>
        <v>181</v>
      </c>
      <c r="AO104" s="28"/>
      <c r="AP104" s="15">
        <f>SUM(AP97:AP102)</f>
        <v>95.699999999999989</v>
      </c>
      <c r="AQ104" s="28"/>
      <c r="AR104" s="15">
        <f>SUM(AR97:AR102)</f>
        <v>142.80000000000001</v>
      </c>
      <c r="AS104" s="27"/>
      <c r="AT104" s="15">
        <f>SUM(AT97:AT102)</f>
        <v>145.69999999999999</v>
      </c>
      <c r="AU104" s="27"/>
      <c r="AV104" s="15">
        <f>SUM(AV97:AV102)</f>
        <v>91.6</v>
      </c>
    </row>
    <row r="105" spans="1:48" x14ac:dyDescent="0.25">
      <c r="A105" s="12"/>
      <c r="B105" s="13"/>
      <c r="C105" s="14"/>
      <c r="E105" s="27"/>
      <c r="F105" s="15"/>
      <c r="G105" s="27"/>
      <c r="H105" s="15"/>
      <c r="I105" s="27"/>
      <c r="J105" s="15"/>
      <c r="K105" s="28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7"/>
      <c r="AN105" s="15"/>
      <c r="AO105" s="28"/>
      <c r="AP105" s="15"/>
      <c r="AQ105" s="28"/>
      <c r="AR105" s="15"/>
      <c r="AS105" s="27"/>
      <c r="AT105" s="15"/>
      <c r="AU105" s="27"/>
      <c r="AV105" s="15"/>
    </row>
    <row r="106" spans="1:48" s="16" customFormat="1" x14ac:dyDescent="0.25">
      <c r="A106" s="12"/>
      <c r="B106" s="13"/>
      <c r="C106" s="14"/>
      <c r="E106" s="27" t="s">
        <v>233</v>
      </c>
      <c r="F106" s="26">
        <v>28.2</v>
      </c>
      <c r="G106" s="27"/>
      <c r="H106" s="26"/>
      <c r="I106" s="27" t="s">
        <v>233</v>
      </c>
      <c r="J106" s="26">
        <v>28.2</v>
      </c>
      <c r="K106" s="27" t="s">
        <v>164</v>
      </c>
      <c r="L106" s="26">
        <v>23.1</v>
      </c>
      <c r="M106" s="27" t="s">
        <v>233</v>
      </c>
      <c r="N106" s="26">
        <v>28.2</v>
      </c>
      <c r="O106" s="27" t="s">
        <v>164</v>
      </c>
      <c r="P106" s="26">
        <v>23.1</v>
      </c>
      <c r="Q106" s="27" t="s">
        <v>164</v>
      </c>
      <c r="R106" s="26">
        <v>23.1</v>
      </c>
      <c r="S106" s="27" t="s">
        <v>233</v>
      </c>
      <c r="T106" s="26">
        <v>28.2</v>
      </c>
      <c r="U106" s="27" t="s">
        <v>164</v>
      </c>
      <c r="V106" s="26">
        <v>23.1</v>
      </c>
      <c r="W106" s="27" t="s">
        <v>233</v>
      </c>
      <c r="X106" s="26">
        <v>28.2</v>
      </c>
      <c r="Y106" s="27" t="s">
        <v>164</v>
      </c>
      <c r="Z106" s="26">
        <v>23.1</v>
      </c>
      <c r="AA106" s="27" t="s">
        <v>182</v>
      </c>
      <c r="AB106" s="26">
        <v>30.1</v>
      </c>
      <c r="AC106" s="27" t="s">
        <v>164</v>
      </c>
      <c r="AD106" s="26">
        <v>23.1</v>
      </c>
      <c r="AE106" s="27" t="s">
        <v>233</v>
      </c>
      <c r="AF106" s="26">
        <v>28.2</v>
      </c>
      <c r="AG106" s="27" t="s">
        <v>164</v>
      </c>
      <c r="AH106" s="26">
        <v>23.1</v>
      </c>
      <c r="AI106" s="27" t="s">
        <v>164</v>
      </c>
      <c r="AJ106" s="26">
        <v>23.1</v>
      </c>
      <c r="AK106" s="27" t="s">
        <v>164</v>
      </c>
      <c r="AL106" s="26">
        <v>23.1</v>
      </c>
      <c r="AM106" s="27" t="s">
        <v>233</v>
      </c>
      <c r="AN106" s="26">
        <v>28.2</v>
      </c>
      <c r="AO106" s="27" t="s">
        <v>164</v>
      </c>
      <c r="AP106" s="26">
        <v>23.1</v>
      </c>
      <c r="AQ106" s="27" t="s">
        <v>182</v>
      </c>
      <c r="AR106" s="26">
        <v>30.1</v>
      </c>
      <c r="AS106" s="27" t="s">
        <v>233</v>
      </c>
      <c r="AT106" s="26">
        <v>28.2</v>
      </c>
      <c r="AU106" s="27" t="s">
        <v>164</v>
      </c>
      <c r="AV106" s="26">
        <v>23.1</v>
      </c>
    </row>
    <row r="107" spans="1:48" s="16" customFormat="1" x14ac:dyDescent="0.25">
      <c r="A107" s="12"/>
      <c r="B107" s="13"/>
      <c r="C107" s="14"/>
      <c r="E107" s="110" t="s">
        <v>234</v>
      </c>
      <c r="F107" s="111">
        <v>9.5</v>
      </c>
      <c r="G107" s="27"/>
      <c r="H107" s="26"/>
      <c r="I107" s="112" t="s">
        <v>182</v>
      </c>
      <c r="J107" s="113">
        <v>52.7</v>
      </c>
      <c r="K107" s="27" t="s">
        <v>182</v>
      </c>
      <c r="L107" s="26">
        <v>30.1</v>
      </c>
      <c r="M107" s="27" t="s">
        <v>182</v>
      </c>
      <c r="N107" s="26">
        <v>30.1</v>
      </c>
      <c r="O107" s="27" t="s">
        <v>214</v>
      </c>
      <c r="P107" s="26">
        <v>28.2</v>
      </c>
      <c r="Q107" s="27" t="s">
        <v>182</v>
      </c>
      <c r="R107" s="26">
        <v>30.1</v>
      </c>
      <c r="S107" s="27" t="s">
        <v>182</v>
      </c>
      <c r="T107" s="26">
        <v>30.1</v>
      </c>
      <c r="U107" s="27" t="s">
        <v>182</v>
      </c>
      <c r="V107" s="26">
        <v>30.1</v>
      </c>
      <c r="W107" s="27" t="s">
        <v>164</v>
      </c>
      <c r="X107" s="26">
        <v>23.1</v>
      </c>
      <c r="Y107" s="27" t="s">
        <v>182</v>
      </c>
      <c r="Z107" s="26">
        <v>30.1</v>
      </c>
      <c r="AA107" s="110" t="s">
        <v>234</v>
      </c>
      <c r="AB107" s="111">
        <v>9.5</v>
      </c>
      <c r="AC107" s="27" t="s">
        <v>182</v>
      </c>
      <c r="AD107" s="26">
        <v>30.1</v>
      </c>
      <c r="AE107" s="27" t="s">
        <v>182</v>
      </c>
      <c r="AF107" s="26">
        <v>30.1</v>
      </c>
      <c r="AG107" s="27" t="s">
        <v>182</v>
      </c>
      <c r="AH107" s="26">
        <v>30.1</v>
      </c>
      <c r="AI107" s="27" t="s">
        <v>182</v>
      </c>
      <c r="AJ107" s="26">
        <v>30.1</v>
      </c>
      <c r="AK107" s="27" t="s">
        <v>182</v>
      </c>
      <c r="AL107" s="26">
        <v>30.1</v>
      </c>
      <c r="AM107" s="27" t="s">
        <v>182</v>
      </c>
      <c r="AN107" s="26">
        <v>30.1</v>
      </c>
      <c r="AO107" s="27" t="s">
        <v>182</v>
      </c>
      <c r="AP107" s="26">
        <v>30.1</v>
      </c>
      <c r="AQ107" s="27" t="s">
        <v>214</v>
      </c>
      <c r="AR107" s="26">
        <v>28.2</v>
      </c>
      <c r="AS107" s="110" t="s">
        <v>235</v>
      </c>
      <c r="AT107" s="111">
        <v>8.6</v>
      </c>
      <c r="AU107" s="27" t="s">
        <v>182</v>
      </c>
      <c r="AV107" s="26">
        <v>30.1</v>
      </c>
    </row>
    <row r="108" spans="1:48" s="16" customFormat="1" x14ac:dyDescent="0.25">
      <c r="A108" s="12"/>
      <c r="B108" s="13"/>
      <c r="C108" s="14"/>
      <c r="E108" s="27"/>
      <c r="F108" s="26"/>
      <c r="G108" s="27"/>
      <c r="H108" s="26"/>
      <c r="I108" s="110" t="s">
        <v>193</v>
      </c>
      <c r="J108" s="111">
        <v>3.5</v>
      </c>
      <c r="K108" s="110" t="s">
        <v>235</v>
      </c>
      <c r="L108" s="111">
        <v>8.6</v>
      </c>
      <c r="M108" s="27" t="s">
        <v>214</v>
      </c>
      <c r="N108" s="26">
        <v>28.2</v>
      </c>
      <c r="O108" s="110" t="s">
        <v>234</v>
      </c>
      <c r="P108" s="111">
        <v>9.5</v>
      </c>
      <c r="Q108" s="27" t="s">
        <v>185</v>
      </c>
      <c r="R108" s="26">
        <v>27.4</v>
      </c>
      <c r="S108" s="27" t="s">
        <v>214</v>
      </c>
      <c r="T108" s="26">
        <v>28.2</v>
      </c>
      <c r="U108" s="27"/>
      <c r="V108" s="26"/>
      <c r="W108" s="27" t="s">
        <v>182</v>
      </c>
      <c r="X108" s="26">
        <v>30.1</v>
      </c>
      <c r="Y108" s="27" t="s">
        <v>214</v>
      </c>
      <c r="Z108" s="26">
        <v>28.2</v>
      </c>
      <c r="AA108" s="27" t="s">
        <v>237</v>
      </c>
      <c r="AB108" s="26">
        <v>34.299999999999997</v>
      </c>
      <c r="AC108" s="110" t="s">
        <v>234</v>
      </c>
      <c r="AD108" s="111">
        <v>9.5</v>
      </c>
      <c r="AE108" s="110" t="s">
        <v>235</v>
      </c>
      <c r="AF108" s="111">
        <v>8.6</v>
      </c>
      <c r="AG108" s="27" t="s">
        <v>186</v>
      </c>
      <c r="AH108" s="26">
        <v>28.5</v>
      </c>
      <c r="AI108" s="110" t="s">
        <v>235</v>
      </c>
      <c r="AJ108" s="111">
        <v>8.6</v>
      </c>
      <c r="AK108" s="27" t="s">
        <v>214</v>
      </c>
      <c r="AL108" s="26">
        <v>28.2</v>
      </c>
      <c r="AM108" s="27" t="s">
        <v>214</v>
      </c>
      <c r="AN108" s="26">
        <v>28.2</v>
      </c>
      <c r="AO108" s="27" t="s">
        <v>237</v>
      </c>
      <c r="AP108" s="26">
        <v>34.299999999999997</v>
      </c>
      <c r="AQ108" s="27" t="s">
        <v>185</v>
      </c>
      <c r="AR108" s="26">
        <v>27.4</v>
      </c>
      <c r="AS108" s="110" t="s">
        <v>234</v>
      </c>
      <c r="AT108" s="111">
        <v>9.5</v>
      </c>
      <c r="AU108" s="27" t="s">
        <v>237</v>
      </c>
      <c r="AV108" s="26">
        <v>34.299999999999997</v>
      </c>
    </row>
    <row r="109" spans="1:48" s="16" customFormat="1" x14ac:dyDescent="0.25">
      <c r="A109" s="12"/>
      <c r="B109" s="13"/>
      <c r="C109" s="14"/>
      <c r="E109" s="27"/>
      <c r="F109" s="26"/>
      <c r="G109" s="27"/>
      <c r="H109" s="26"/>
      <c r="I109" s="110" t="s">
        <v>187</v>
      </c>
      <c r="J109" s="111">
        <v>5.3</v>
      </c>
      <c r="K109" s="110" t="s">
        <v>234</v>
      </c>
      <c r="L109" s="111">
        <v>9.5</v>
      </c>
      <c r="M109" s="27" t="s">
        <v>185</v>
      </c>
      <c r="N109" s="26">
        <v>27.4</v>
      </c>
      <c r="O109" s="110" t="s">
        <v>215</v>
      </c>
      <c r="P109" s="111">
        <v>6</v>
      </c>
      <c r="Q109" s="110" t="s">
        <v>193</v>
      </c>
      <c r="R109" s="111">
        <v>3.5</v>
      </c>
      <c r="S109" s="27" t="s">
        <v>185</v>
      </c>
      <c r="T109" s="26">
        <v>27.4</v>
      </c>
      <c r="U109" s="27"/>
      <c r="V109" s="26"/>
      <c r="W109" s="110" t="s">
        <v>235</v>
      </c>
      <c r="X109" s="111">
        <v>8.6</v>
      </c>
      <c r="Y109" s="110" t="s">
        <v>235</v>
      </c>
      <c r="Z109" s="111">
        <v>8.6</v>
      </c>
      <c r="AA109" s="110" t="s">
        <v>187</v>
      </c>
      <c r="AB109" s="111">
        <v>5.3</v>
      </c>
      <c r="AC109" s="110" t="s">
        <v>193</v>
      </c>
      <c r="AD109" s="111">
        <v>3.5</v>
      </c>
      <c r="AE109" s="110" t="s">
        <v>168</v>
      </c>
      <c r="AF109" s="111">
        <v>11</v>
      </c>
      <c r="AG109" s="27" t="s">
        <v>185</v>
      </c>
      <c r="AH109" s="26">
        <v>27.4</v>
      </c>
      <c r="AI109" s="27" t="s">
        <v>185</v>
      </c>
      <c r="AJ109" s="26">
        <v>27.4</v>
      </c>
      <c r="AK109" s="110" t="s">
        <v>193</v>
      </c>
      <c r="AL109" s="111">
        <v>3.5</v>
      </c>
      <c r="AM109" s="27" t="s">
        <v>185</v>
      </c>
      <c r="AN109" s="26">
        <v>27.4</v>
      </c>
      <c r="AO109" s="27"/>
      <c r="AP109" s="26"/>
      <c r="AQ109" s="110" t="s">
        <v>193</v>
      </c>
      <c r="AR109" s="111">
        <v>3.5</v>
      </c>
      <c r="AS109" s="110" t="s">
        <v>193</v>
      </c>
      <c r="AT109" s="111">
        <v>3.5</v>
      </c>
      <c r="AU109" s="27"/>
      <c r="AV109" s="26"/>
    </row>
    <row r="110" spans="1:48" s="16" customFormat="1" x14ac:dyDescent="0.25">
      <c r="A110" s="12"/>
      <c r="B110" s="13"/>
      <c r="C110" s="14"/>
      <c r="E110" s="27"/>
      <c r="F110" s="26"/>
      <c r="G110" s="27"/>
      <c r="H110" s="26"/>
      <c r="I110" s="27"/>
      <c r="J110" s="26"/>
      <c r="K110" s="110" t="s">
        <v>193</v>
      </c>
      <c r="L110" s="111">
        <v>3.5</v>
      </c>
      <c r="M110" s="110" t="s">
        <v>193</v>
      </c>
      <c r="N110" s="111">
        <v>3.5</v>
      </c>
      <c r="O110" s="110" t="s">
        <v>187</v>
      </c>
      <c r="P110" s="111">
        <v>5.3</v>
      </c>
      <c r="Q110" s="27"/>
      <c r="R110" s="26"/>
      <c r="S110" s="110" t="s">
        <v>193</v>
      </c>
      <c r="T110" s="111">
        <v>3.5</v>
      </c>
      <c r="U110" s="27"/>
      <c r="V110" s="26"/>
      <c r="W110" s="110" t="s">
        <v>168</v>
      </c>
      <c r="X110" s="111">
        <v>11</v>
      </c>
      <c r="Y110" s="27" t="s">
        <v>237</v>
      </c>
      <c r="Z110" s="26">
        <v>34.299999999999997</v>
      </c>
      <c r="AA110" s="27"/>
      <c r="AB110" s="26"/>
      <c r="AC110" s="110" t="s">
        <v>168</v>
      </c>
      <c r="AD110" s="111">
        <v>11</v>
      </c>
      <c r="AE110" s="27"/>
      <c r="AF110" s="26"/>
      <c r="AG110" s="110" t="s">
        <v>193</v>
      </c>
      <c r="AH110" s="111">
        <v>3.5</v>
      </c>
      <c r="AI110" s="27"/>
      <c r="AJ110" s="26"/>
      <c r="AK110" s="27"/>
      <c r="AL110" s="26"/>
      <c r="AM110" s="110" t="s">
        <v>193</v>
      </c>
      <c r="AN110" s="111">
        <v>3.5</v>
      </c>
      <c r="AO110" s="27"/>
      <c r="AP110" s="26"/>
      <c r="AQ110" s="27"/>
      <c r="AR110" s="26"/>
      <c r="AS110" s="110" t="s">
        <v>187</v>
      </c>
      <c r="AT110" s="111">
        <v>5.3</v>
      </c>
      <c r="AU110" s="27"/>
      <c r="AV110" s="26"/>
    </row>
    <row r="111" spans="1:48" s="16" customFormat="1" x14ac:dyDescent="0.25">
      <c r="A111" s="12"/>
      <c r="B111" s="13"/>
      <c r="C111" s="14"/>
      <c r="E111" s="27"/>
      <c r="F111" s="26"/>
      <c r="G111" s="27"/>
      <c r="H111" s="26"/>
      <c r="I111" s="27"/>
      <c r="J111" s="26"/>
      <c r="K111" s="27"/>
      <c r="L111" s="26"/>
      <c r="M111" s="110" t="s">
        <v>168</v>
      </c>
      <c r="N111" s="111">
        <v>11</v>
      </c>
      <c r="O111" s="27"/>
      <c r="P111" s="26"/>
      <c r="Q111" s="27"/>
      <c r="R111" s="26"/>
      <c r="S111" s="110" t="s">
        <v>168</v>
      </c>
      <c r="T111" s="111">
        <v>11</v>
      </c>
      <c r="U111" s="27"/>
      <c r="V111" s="26"/>
      <c r="W111" s="110" t="s">
        <v>187</v>
      </c>
      <c r="X111" s="111">
        <v>5.3</v>
      </c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/>
      <c r="AL111" s="26"/>
      <c r="AM111" s="27" t="s">
        <v>237</v>
      </c>
      <c r="AN111" s="26">
        <v>34.299999999999997</v>
      </c>
      <c r="AO111" s="27"/>
      <c r="AP111" s="26"/>
      <c r="AQ111" s="27"/>
      <c r="AR111" s="26"/>
      <c r="AS111" s="27"/>
      <c r="AT111" s="26"/>
      <c r="AU111" s="27"/>
      <c r="AV111" s="26"/>
    </row>
    <row r="112" spans="1:48" x14ac:dyDescent="0.25">
      <c r="A112" s="12"/>
      <c r="B112" s="13"/>
      <c r="C112" s="14"/>
      <c r="E112" s="27"/>
      <c r="F112" s="26"/>
      <c r="G112" s="27"/>
      <c r="H112" s="26"/>
      <c r="I112" s="27"/>
      <c r="J112" s="26"/>
      <c r="K112" s="28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7"/>
      <c r="AN112" s="26"/>
      <c r="AO112" s="28"/>
      <c r="AP112" s="26"/>
      <c r="AQ112" s="28"/>
      <c r="AR112" s="26"/>
      <c r="AS112" s="27"/>
      <c r="AT112" s="26"/>
      <c r="AU112" s="27"/>
      <c r="AV112" s="26"/>
    </row>
    <row r="113" spans="1:48" s="10" customFormat="1" x14ac:dyDescent="0.25">
      <c r="A113" s="12"/>
      <c r="B113" s="13"/>
      <c r="C113" s="14"/>
      <c r="E113" s="17"/>
      <c r="F113" s="15">
        <f>SUM(F104:F112)</f>
        <v>119.9</v>
      </c>
      <c r="G113" s="17"/>
      <c r="H113" s="15"/>
      <c r="I113" s="17"/>
      <c r="J113" s="15">
        <f>SUM(J104:J112)</f>
        <v>224.7</v>
      </c>
      <c r="K113" s="18"/>
      <c r="L113" s="15">
        <f>SUM(L104:L112)</f>
        <v>214.4</v>
      </c>
      <c r="M113" s="17"/>
      <c r="N113" s="15">
        <f>SUM(N104:N112)</f>
        <v>316.39999999999998</v>
      </c>
      <c r="O113" s="17"/>
      <c r="P113" s="15">
        <f>SUM(P104:P112)</f>
        <v>219.29999999999998</v>
      </c>
      <c r="Q113" s="17"/>
      <c r="R113" s="15">
        <f>SUM(R104:R112)</f>
        <v>209.6</v>
      </c>
      <c r="S113" s="17"/>
      <c r="T113" s="15">
        <f>SUM(T104:T112)</f>
        <v>316.39999999999998</v>
      </c>
      <c r="U113" s="17"/>
      <c r="V113" s="15">
        <f>SUM(V104:V112)</f>
        <v>132.1</v>
      </c>
      <c r="W113" s="17"/>
      <c r="X113" s="15">
        <f>SUM(X104:X112)</f>
        <v>278.59999999999997</v>
      </c>
      <c r="Y113" s="17"/>
      <c r="Z113" s="15">
        <f>SUM(Z104:Z112)</f>
        <v>272.89999999999998</v>
      </c>
      <c r="AA113" s="17"/>
      <c r="AB113" s="15">
        <f>SUM(AB104:AB112)</f>
        <v>203.8</v>
      </c>
      <c r="AC113" s="17"/>
      <c r="AD113" s="15">
        <f>SUM(AD104:AD112)</f>
        <v>217.89999999999998</v>
      </c>
      <c r="AE113" s="17"/>
      <c r="AF113" s="15">
        <f>SUM(AF104:AF112)</f>
        <v>211.09999999999997</v>
      </c>
      <c r="AG113" s="17"/>
      <c r="AH113" s="15">
        <f>SUM(AH104:AH112)</f>
        <v>260.79999999999995</v>
      </c>
      <c r="AI113" s="17"/>
      <c r="AJ113" s="15">
        <f>SUM(AJ104:AJ112)</f>
        <v>223.29999999999998</v>
      </c>
      <c r="AK113" s="17"/>
      <c r="AL113" s="15">
        <f>SUM(AL104:AL112)</f>
        <v>207.39999999999998</v>
      </c>
      <c r="AM113" s="17"/>
      <c r="AN113" s="15">
        <f>SUM(AN104:AN112)</f>
        <v>332.7</v>
      </c>
      <c r="AO113" s="18"/>
      <c r="AP113" s="15">
        <f>SUM(AP104:AP112)</f>
        <v>183.2</v>
      </c>
      <c r="AQ113" s="18"/>
      <c r="AR113" s="15">
        <f>SUM(AR104:AR112)</f>
        <v>232</v>
      </c>
      <c r="AS113" s="17"/>
      <c r="AT113" s="15">
        <f>SUM(AT104:AT112)</f>
        <v>200.79999999999998</v>
      </c>
      <c r="AU113" s="17"/>
      <c r="AV113" s="15">
        <f>SUM(AV104:AV112)</f>
        <v>179.09999999999997</v>
      </c>
    </row>
    <row r="114" spans="1:48" x14ac:dyDescent="0.25">
      <c r="A114" s="12"/>
      <c r="B114" s="13"/>
      <c r="C114" s="14"/>
      <c r="E114" s="27"/>
      <c r="F114" s="26"/>
      <c r="G114" s="27"/>
      <c r="H114" s="26"/>
      <c r="I114" s="27"/>
      <c r="J114" s="26"/>
      <c r="K114" s="28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7"/>
      <c r="AN114" s="26"/>
      <c r="AO114" s="28"/>
      <c r="AP114" s="26"/>
      <c r="AQ114" s="28"/>
      <c r="AR114" s="26"/>
      <c r="AS114" s="27"/>
      <c r="AT114" s="26"/>
      <c r="AU114" s="27"/>
      <c r="AV114" s="26"/>
    </row>
    <row r="115" spans="1:48" s="16" customFormat="1" x14ac:dyDescent="0.25">
      <c r="A115" s="12"/>
      <c r="B115" s="13"/>
      <c r="C115" s="14"/>
      <c r="E115" s="27" t="s">
        <v>233</v>
      </c>
      <c r="F115" s="26">
        <v>29.1</v>
      </c>
      <c r="G115" s="27"/>
      <c r="H115" s="26"/>
      <c r="I115" s="27" t="s">
        <v>233</v>
      </c>
      <c r="J115" s="26">
        <v>29.1</v>
      </c>
      <c r="K115" s="27" t="s">
        <v>164</v>
      </c>
      <c r="L115" s="26">
        <v>24.2</v>
      </c>
      <c r="M115" s="27" t="s">
        <v>233</v>
      </c>
      <c r="N115" s="26">
        <v>29.1</v>
      </c>
      <c r="O115" s="27" t="s">
        <v>164</v>
      </c>
      <c r="P115" s="26">
        <v>24.2</v>
      </c>
      <c r="Q115" s="27" t="s">
        <v>164</v>
      </c>
      <c r="R115" s="26">
        <v>24.2</v>
      </c>
      <c r="S115" s="27" t="s">
        <v>233</v>
      </c>
      <c r="T115" s="26">
        <v>29.1</v>
      </c>
      <c r="U115" s="27" t="s">
        <v>164</v>
      </c>
      <c r="V115" s="26">
        <v>24.2</v>
      </c>
      <c r="W115" s="27" t="s">
        <v>233</v>
      </c>
      <c r="X115" s="26">
        <v>29.1</v>
      </c>
      <c r="Y115" s="27" t="s">
        <v>164</v>
      </c>
      <c r="Z115" s="26">
        <v>24.2</v>
      </c>
      <c r="AA115" s="112" t="s">
        <v>182</v>
      </c>
      <c r="AB115" s="113">
        <v>42</v>
      </c>
      <c r="AC115" s="27" t="s">
        <v>164</v>
      </c>
      <c r="AD115" s="26">
        <v>24.2</v>
      </c>
      <c r="AE115" s="27" t="s">
        <v>233</v>
      </c>
      <c r="AF115" s="26">
        <v>29.1</v>
      </c>
      <c r="AG115" s="27" t="s">
        <v>164</v>
      </c>
      <c r="AH115" s="26">
        <v>24.2</v>
      </c>
      <c r="AI115" s="27" t="s">
        <v>164</v>
      </c>
      <c r="AJ115" s="26">
        <v>24.2</v>
      </c>
      <c r="AK115" s="27" t="s">
        <v>164</v>
      </c>
      <c r="AL115" s="26">
        <v>24.2</v>
      </c>
      <c r="AM115" s="27" t="s">
        <v>233</v>
      </c>
      <c r="AN115" s="26">
        <v>29.1</v>
      </c>
      <c r="AO115" s="27" t="s">
        <v>164</v>
      </c>
      <c r="AP115" s="26">
        <v>24.2</v>
      </c>
      <c r="AQ115" s="27" t="s">
        <v>182</v>
      </c>
      <c r="AR115" s="26">
        <v>21</v>
      </c>
      <c r="AS115" s="112" t="s">
        <v>233</v>
      </c>
      <c r="AT115" s="113">
        <v>58.2</v>
      </c>
      <c r="AU115" s="27" t="s">
        <v>164</v>
      </c>
      <c r="AV115" s="26">
        <v>24.2</v>
      </c>
    </row>
    <row r="116" spans="1:48" s="16" customFormat="1" x14ac:dyDescent="0.25">
      <c r="A116" s="12"/>
      <c r="B116" s="13"/>
      <c r="C116" s="14"/>
      <c r="E116" s="27"/>
      <c r="F116" s="26"/>
      <c r="G116" s="27"/>
      <c r="H116" s="26"/>
      <c r="I116" s="27" t="s">
        <v>182</v>
      </c>
      <c r="J116" s="26">
        <v>21</v>
      </c>
      <c r="K116" s="27" t="s">
        <v>182</v>
      </c>
      <c r="L116" s="26">
        <v>21</v>
      </c>
      <c r="M116" s="27" t="s">
        <v>182</v>
      </c>
      <c r="N116" s="26">
        <v>21</v>
      </c>
      <c r="O116" s="110" t="s">
        <v>214</v>
      </c>
      <c r="P116" s="111">
        <v>6.8</v>
      </c>
      <c r="Q116" s="27" t="s">
        <v>182</v>
      </c>
      <c r="R116" s="26">
        <v>21</v>
      </c>
      <c r="S116" s="27" t="s">
        <v>182</v>
      </c>
      <c r="T116" s="26">
        <v>21</v>
      </c>
      <c r="U116" s="27" t="s">
        <v>182</v>
      </c>
      <c r="V116" s="26">
        <v>21</v>
      </c>
      <c r="W116" s="27" t="s">
        <v>164</v>
      </c>
      <c r="X116" s="26">
        <v>24.2</v>
      </c>
      <c r="Y116" s="27" t="s">
        <v>182</v>
      </c>
      <c r="Z116" s="26">
        <v>21</v>
      </c>
      <c r="AA116" s="110" t="s">
        <v>237</v>
      </c>
      <c r="AB116" s="111">
        <v>12.4</v>
      </c>
      <c r="AC116" s="27" t="s">
        <v>182</v>
      </c>
      <c r="AD116" s="26">
        <v>21</v>
      </c>
      <c r="AE116" s="27" t="s">
        <v>182</v>
      </c>
      <c r="AF116" s="26">
        <v>21</v>
      </c>
      <c r="AG116" s="112" t="s">
        <v>182</v>
      </c>
      <c r="AH116" s="113">
        <v>42</v>
      </c>
      <c r="AI116" s="27" t="s">
        <v>182</v>
      </c>
      <c r="AJ116" s="26">
        <v>21</v>
      </c>
      <c r="AK116" s="27" t="s">
        <v>182</v>
      </c>
      <c r="AL116" s="26">
        <v>21</v>
      </c>
      <c r="AM116" s="27" t="s">
        <v>182</v>
      </c>
      <c r="AN116" s="26">
        <v>21</v>
      </c>
      <c r="AO116" s="27" t="s">
        <v>182</v>
      </c>
      <c r="AP116" s="26">
        <v>21</v>
      </c>
      <c r="AQ116" s="110" t="s">
        <v>214</v>
      </c>
      <c r="AR116" s="111">
        <v>6.8</v>
      </c>
      <c r="AS116" s="27"/>
      <c r="AT116" s="26"/>
      <c r="AU116" s="27" t="s">
        <v>182</v>
      </c>
      <c r="AV116" s="26">
        <v>21</v>
      </c>
    </row>
    <row r="117" spans="1:48" s="16" customFormat="1" x14ac:dyDescent="0.25">
      <c r="A117" s="12"/>
      <c r="B117" s="13"/>
      <c r="C117" s="14"/>
      <c r="E117" s="27"/>
      <c r="F117" s="26"/>
      <c r="G117" s="27"/>
      <c r="H117" s="26"/>
      <c r="I117" s="27"/>
      <c r="J117" s="26"/>
      <c r="K117" s="27"/>
      <c r="L117" s="26"/>
      <c r="M117" s="110" t="s">
        <v>214</v>
      </c>
      <c r="N117" s="111">
        <v>6.8</v>
      </c>
      <c r="O117" s="27"/>
      <c r="P117" s="26"/>
      <c r="Q117" s="110" t="s">
        <v>185</v>
      </c>
      <c r="R117" s="111">
        <v>10.3</v>
      </c>
      <c r="S117" s="110" t="s">
        <v>214</v>
      </c>
      <c r="T117" s="111">
        <v>6.8</v>
      </c>
      <c r="U117" s="27"/>
      <c r="V117" s="26"/>
      <c r="W117" s="27" t="s">
        <v>182</v>
      </c>
      <c r="X117" s="26">
        <v>21</v>
      </c>
      <c r="Y117" s="110" t="s">
        <v>214</v>
      </c>
      <c r="Z117" s="111">
        <v>6.8</v>
      </c>
      <c r="AA117" s="27"/>
      <c r="AB117" s="26"/>
      <c r="AC117" s="27"/>
      <c r="AD117" s="26"/>
      <c r="AE117" s="27"/>
      <c r="AF117" s="26"/>
      <c r="AG117" s="27" t="s">
        <v>186</v>
      </c>
      <c r="AH117" s="26">
        <v>31.6</v>
      </c>
      <c r="AI117" s="110" t="s">
        <v>185</v>
      </c>
      <c r="AJ117" s="111">
        <v>10.3</v>
      </c>
      <c r="AK117" s="110" t="s">
        <v>214</v>
      </c>
      <c r="AL117" s="111">
        <v>6.8</v>
      </c>
      <c r="AM117" s="110" t="s">
        <v>214</v>
      </c>
      <c r="AN117" s="111">
        <v>6.8</v>
      </c>
      <c r="AO117" s="110" t="s">
        <v>237</v>
      </c>
      <c r="AP117" s="111">
        <v>12.4</v>
      </c>
      <c r="AQ117" s="110" t="s">
        <v>185</v>
      </c>
      <c r="AR117" s="111">
        <v>10.3</v>
      </c>
      <c r="AS117" s="27"/>
      <c r="AT117" s="26"/>
      <c r="AU117" s="110" t="s">
        <v>237</v>
      </c>
      <c r="AV117" s="111">
        <v>12.4</v>
      </c>
    </row>
    <row r="118" spans="1:48" s="16" customFormat="1" x14ac:dyDescent="0.25">
      <c r="A118" s="12"/>
      <c r="B118" s="13"/>
      <c r="C118" s="14"/>
      <c r="E118" s="27"/>
      <c r="F118" s="26"/>
      <c r="G118" s="27"/>
      <c r="H118" s="26"/>
      <c r="I118" s="27"/>
      <c r="J118" s="26"/>
      <c r="K118" s="27"/>
      <c r="L118" s="26"/>
      <c r="M118" s="110" t="s">
        <v>185</v>
      </c>
      <c r="N118" s="111">
        <v>10.3</v>
      </c>
      <c r="O118" s="27"/>
      <c r="P118" s="26"/>
      <c r="Q118" s="27"/>
      <c r="R118" s="26"/>
      <c r="S118" s="110" t="s">
        <v>185</v>
      </c>
      <c r="T118" s="111">
        <v>10.3</v>
      </c>
      <c r="U118" s="27"/>
      <c r="V118" s="26"/>
      <c r="W118" s="27"/>
      <c r="X118" s="26"/>
      <c r="Y118" s="110" t="s">
        <v>237</v>
      </c>
      <c r="Z118" s="111">
        <v>12.4</v>
      </c>
      <c r="AA118" s="27"/>
      <c r="AB118" s="26"/>
      <c r="AC118" s="27"/>
      <c r="AD118" s="26"/>
      <c r="AE118" s="27"/>
      <c r="AF118" s="26"/>
      <c r="AG118" s="110" t="s">
        <v>185</v>
      </c>
      <c r="AH118" s="111">
        <v>10.3</v>
      </c>
      <c r="AI118" s="27"/>
      <c r="AJ118" s="26"/>
      <c r="AK118" s="27"/>
      <c r="AL118" s="26"/>
      <c r="AM118" s="110" t="s">
        <v>185</v>
      </c>
      <c r="AN118" s="111">
        <v>10.3</v>
      </c>
      <c r="AO118" s="27"/>
      <c r="AP118" s="26"/>
      <c r="AQ118" s="27"/>
      <c r="AR118" s="26"/>
      <c r="AS118" s="27"/>
      <c r="AT118" s="26"/>
      <c r="AU118" s="27"/>
      <c r="AV118" s="26"/>
    </row>
    <row r="119" spans="1:48" s="16" customFormat="1" x14ac:dyDescent="0.25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27"/>
      <c r="AL119" s="26"/>
      <c r="AM119" s="110" t="s">
        <v>237</v>
      </c>
      <c r="AN119" s="111">
        <v>12.4</v>
      </c>
      <c r="AO119" s="27"/>
      <c r="AP119" s="26"/>
      <c r="AQ119" s="27"/>
      <c r="AR119" s="26"/>
      <c r="AS119" s="27"/>
      <c r="AT119" s="26"/>
      <c r="AU119" s="27"/>
      <c r="AV119" s="26"/>
    </row>
    <row r="120" spans="1:48" s="16" customFormat="1" x14ac:dyDescent="0.25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  <c r="AU120" s="27"/>
      <c r="AV120" s="26"/>
    </row>
    <row r="121" spans="1:48" s="10" customFormat="1" x14ac:dyDescent="0.25">
      <c r="A121" s="12"/>
      <c r="B121" s="13"/>
      <c r="C121" s="14"/>
      <c r="E121" s="17"/>
      <c r="F121" s="15">
        <f>SUM(F113:F120)</f>
        <v>149</v>
      </c>
      <c r="G121" s="17"/>
      <c r="H121" s="15"/>
      <c r="I121" s="17"/>
      <c r="J121" s="15">
        <f>SUM(J113:J120)</f>
        <v>274.79999999999995</v>
      </c>
      <c r="K121" s="18"/>
      <c r="L121" s="15">
        <f>SUM(L113:L120)</f>
        <v>259.60000000000002</v>
      </c>
      <c r="M121" s="17"/>
      <c r="N121" s="15">
        <f>SUM(N113:N120)</f>
        <v>383.6</v>
      </c>
      <c r="O121" s="17"/>
      <c r="P121" s="15">
        <f>SUM(P113:P120)</f>
        <v>250.29999999999998</v>
      </c>
      <c r="Q121" s="17"/>
      <c r="R121" s="15">
        <f>SUM(R113:R120)</f>
        <v>265.09999999999997</v>
      </c>
      <c r="S121" s="17"/>
      <c r="T121" s="15">
        <f>SUM(T113:T120)</f>
        <v>383.6</v>
      </c>
      <c r="U121" s="17"/>
      <c r="V121" s="15">
        <f>SUM(V113:V120)</f>
        <v>177.29999999999998</v>
      </c>
      <c r="W121" s="17"/>
      <c r="X121" s="15">
        <f>SUM(X113:X120)</f>
        <v>352.9</v>
      </c>
      <c r="Y121" s="17"/>
      <c r="Z121" s="15">
        <f>SUM(Z113:Z120)</f>
        <v>337.29999999999995</v>
      </c>
      <c r="AA121" s="17"/>
      <c r="AB121" s="15">
        <f>SUM(AB113:AB120)</f>
        <v>258.2</v>
      </c>
      <c r="AC121" s="17"/>
      <c r="AD121" s="15">
        <f>SUM(AD113:AD120)</f>
        <v>263.09999999999997</v>
      </c>
      <c r="AE121" s="17"/>
      <c r="AF121" s="15">
        <f>SUM(AF113:AF120)</f>
        <v>261.19999999999993</v>
      </c>
      <c r="AG121" s="17"/>
      <c r="AH121" s="15">
        <f>SUM(AH113:AH120)</f>
        <v>368.9</v>
      </c>
      <c r="AI121" s="17"/>
      <c r="AJ121" s="15">
        <f>SUM(AJ113:AJ120)</f>
        <v>278.8</v>
      </c>
      <c r="AK121" s="17"/>
      <c r="AL121" s="15">
        <f>SUM(AL113:AL120)</f>
        <v>259.39999999999998</v>
      </c>
      <c r="AM121" s="17"/>
      <c r="AN121" s="15">
        <f>SUM(AN113:AN120)</f>
        <v>412.3</v>
      </c>
      <c r="AO121" s="18"/>
      <c r="AP121" s="15">
        <f>SUM(AP113:AP120)</f>
        <v>240.79999999999998</v>
      </c>
      <c r="AQ121" s="18"/>
      <c r="AR121" s="15">
        <f>SUM(AR113:AR120)</f>
        <v>270.10000000000002</v>
      </c>
      <c r="AS121" s="17"/>
      <c r="AT121" s="15">
        <f>SUM(AT113:AT120)</f>
        <v>259</v>
      </c>
      <c r="AU121" s="17"/>
      <c r="AV121" s="15">
        <f>SUM(AV113:AV120)</f>
        <v>236.69999999999996</v>
      </c>
    </row>
    <row r="122" spans="1:48" x14ac:dyDescent="0.25">
      <c r="A122" s="12"/>
      <c r="B122" s="13"/>
      <c r="C122" s="14"/>
      <c r="E122" s="27"/>
      <c r="F122" s="26"/>
      <c r="G122" s="27"/>
      <c r="H122" s="26"/>
      <c r="I122" s="27"/>
      <c r="J122" s="26"/>
      <c r="K122" s="28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7"/>
      <c r="AN122" s="26"/>
      <c r="AO122" s="28"/>
      <c r="AP122" s="26"/>
      <c r="AQ122" s="28"/>
      <c r="AR122" s="26"/>
      <c r="AS122" s="27"/>
      <c r="AT122" s="26"/>
      <c r="AU122" s="27"/>
      <c r="AV122" s="26"/>
    </row>
    <row r="123" spans="1:48" s="16" customFormat="1" x14ac:dyDescent="0.25">
      <c r="A123" s="12"/>
      <c r="B123" s="13"/>
      <c r="C123" s="14"/>
      <c r="E123" s="112" t="s">
        <v>233</v>
      </c>
      <c r="F123" s="113">
        <v>80.8</v>
      </c>
      <c r="G123" s="27"/>
      <c r="H123" s="26"/>
      <c r="I123" s="27" t="s">
        <v>233</v>
      </c>
      <c r="J123" s="26">
        <v>35.9</v>
      </c>
      <c r="K123" s="110" t="s">
        <v>164</v>
      </c>
      <c r="L123" s="111">
        <v>0.4</v>
      </c>
      <c r="M123" s="27" t="s">
        <v>233</v>
      </c>
      <c r="N123" s="26">
        <v>35.9</v>
      </c>
      <c r="O123" s="110" t="s">
        <v>164</v>
      </c>
      <c r="P123" s="111">
        <v>0.4</v>
      </c>
      <c r="Q123" s="110" t="s">
        <v>164</v>
      </c>
      <c r="R123" s="111">
        <v>0.4</v>
      </c>
      <c r="S123" s="112" t="s">
        <v>233</v>
      </c>
      <c r="T123" s="113">
        <v>80.8</v>
      </c>
      <c r="U123" s="110" t="s">
        <v>164</v>
      </c>
      <c r="V123" s="111">
        <v>0.4</v>
      </c>
      <c r="W123" s="27" t="s">
        <v>233</v>
      </c>
      <c r="X123" s="26">
        <v>35.9</v>
      </c>
      <c r="Y123" s="110" t="s">
        <v>164</v>
      </c>
      <c r="Z123" s="111">
        <v>0.4</v>
      </c>
      <c r="AA123" s="27"/>
      <c r="AB123" s="26"/>
      <c r="AC123" s="110" t="s">
        <v>164</v>
      </c>
      <c r="AD123" s="111">
        <v>0.4</v>
      </c>
      <c r="AE123" s="27" t="s">
        <v>233</v>
      </c>
      <c r="AF123" s="26">
        <v>35.9</v>
      </c>
      <c r="AG123" s="110" t="s">
        <v>164</v>
      </c>
      <c r="AH123" s="111">
        <v>0.4</v>
      </c>
      <c r="AI123" s="110" t="s">
        <v>164</v>
      </c>
      <c r="AJ123" s="111">
        <v>0.4</v>
      </c>
      <c r="AK123" s="110" t="s">
        <v>164</v>
      </c>
      <c r="AL123" s="111">
        <v>0.4</v>
      </c>
      <c r="AM123" s="27" t="s">
        <v>233</v>
      </c>
      <c r="AN123" s="26">
        <v>35.9</v>
      </c>
      <c r="AO123" s="110" t="s">
        <v>164</v>
      </c>
      <c r="AP123" s="111">
        <v>0.9</v>
      </c>
      <c r="AQ123" s="27" t="s">
        <v>182</v>
      </c>
      <c r="AR123" s="26">
        <v>30.5</v>
      </c>
      <c r="AS123" s="27" t="s">
        <v>233</v>
      </c>
      <c r="AT123" s="26">
        <v>35.9</v>
      </c>
      <c r="AU123" s="110" t="s">
        <v>164</v>
      </c>
      <c r="AV123" s="111">
        <v>0.4</v>
      </c>
    </row>
    <row r="124" spans="1:48" s="16" customFormat="1" x14ac:dyDescent="0.25">
      <c r="A124" s="12"/>
      <c r="B124" s="13"/>
      <c r="C124" s="14"/>
      <c r="E124" s="27"/>
      <c r="F124" s="26"/>
      <c r="G124" s="27"/>
      <c r="H124" s="26"/>
      <c r="I124" s="27" t="s">
        <v>182</v>
      </c>
      <c r="J124" s="26">
        <v>30.5</v>
      </c>
      <c r="K124" s="112" t="s">
        <v>182</v>
      </c>
      <c r="L124" s="113">
        <v>68.599999999999994</v>
      </c>
      <c r="M124" s="27" t="s">
        <v>182</v>
      </c>
      <c r="N124" s="26">
        <v>30.5</v>
      </c>
      <c r="O124" s="27"/>
      <c r="P124" s="26"/>
      <c r="Q124" s="112" t="s">
        <v>182</v>
      </c>
      <c r="R124" s="113">
        <v>68.599999999999994</v>
      </c>
      <c r="S124" s="27" t="s">
        <v>182</v>
      </c>
      <c r="T124" s="26">
        <v>30.5</v>
      </c>
      <c r="U124" s="27" t="s">
        <v>182</v>
      </c>
      <c r="V124" s="26">
        <v>30.5</v>
      </c>
      <c r="W124" s="110" t="s">
        <v>164</v>
      </c>
      <c r="X124" s="111">
        <v>0.4</v>
      </c>
      <c r="Y124" s="27" t="s">
        <v>182</v>
      </c>
      <c r="Z124" s="26">
        <v>30.5</v>
      </c>
      <c r="AA124" s="27" t="s">
        <v>182</v>
      </c>
      <c r="AB124" s="26">
        <v>30.5</v>
      </c>
      <c r="AC124" s="27" t="s">
        <v>182</v>
      </c>
      <c r="AD124" s="26">
        <v>30.5</v>
      </c>
      <c r="AE124" s="112" t="s">
        <v>182</v>
      </c>
      <c r="AF124" s="113">
        <v>68.599999999999994</v>
      </c>
      <c r="AG124" s="27" t="s">
        <v>182</v>
      </c>
      <c r="AH124" s="26">
        <v>30.5</v>
      </c>
      <c r="AI124" s="27" t="s">
        <v>182</v>
      </c>
      <c r="AJ124" s="26">
        <v>30.5</v>
      </c>
      <c r="AK124" s="27" t="s">
        <v>182</v>
      </c>
      <c r="AL124" s="26">
        <v>30.5</v>
      </c>
      <c r="AM124" s="112" t="s">
        <v>182</v>
      </c>
      <c r="AN124" s="113">
        <v>68.599999999999994</v>
      </c>
      <c r="AO124" s="27" t="s">
        <v>182</v>
      </c>
      <c r="AP124" s="26">
        <v>30.5</v>
      </c>
      <c r="AQ124" s="27"/>
      <c r="AR124" s="26"/>
      <c r="AS124" s="27"/>
      <c r="AT124" s="26"/>
      <c r="AU124" s="112" t="s">
        <v>182</v>
      </c>
      <c r="AV124" s="113">
        <v>68.599999999999994</v>
      </c>
    </row>
    <row r="125" spans="1:48" s="16" customFormat="1" x14ac:dyDescent="0.25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/>
      <c r="V125" s="26"/>
      <c r="W125" s="27" t="s">
        <v>182</v>
      </c>
      <c r="X125" s="26">
        <v>30.5</v>
      </c>
      <c r="Y125" s="27"/>
      <c r="Z125" s="26"/>
      <c r="AA125" s="27"/>
      <c r="AB125" s="26"/>
      <c r="AC125" s="27"/>
      <c r="AD125" s="26"/>
      <c r="AE125" s="27"/>
      <c r="AF125" s="26"/>
      <c r="AG125" s="110" t="s">
        <v>186</v>
      </c>
      <c r="AH125" s="111">
        <v>5.7</v>
      </c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  <c r="AU125" s="27"/>
      <c r="AV125" s="26"/>
    </row>
    <row r="126" spans="1:48" s="16" customFormat="1" x14ac:dyDescent="0.25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  <c r="AU126" s="27"/>
      <c r="AV126" s="26"/>
    </row>
    <row r="127" spans="1:48" s="10" customFormat="1" x14ac:dyDescent="0.25">
      <c r="A127" s="12"/>
      <c r="B127" s="13"/>
      <c r="C127" s="14"/>
      <c r="E127" s="17"/>
      <c r="F127" s="15">
        <f>SUM(F121:F126)</f>
        <v>229.8</v>
      </c>
      <c r="G127" s="17"/>
      <c r="H127" s="15"/>
      <c r="I127" s="17"/>
      <c r="J127" s="15">
        <f>SUM(J121:J126)</f>
        <v>341.19999999999993</v>
      </c>
      <c r="K127" s="18"/>
      <c r="L127" s="15">
        <f>SUM(L121:L126)</f>
        <v>328.6</v>
      </c>
      <c r="M127" s="17"/>
      <c r="N127" s="15">
        <f>SUM(N121:N126)</f>
        <v>450</v>
      </c>
      <c r="O127" s="17"/>
      <c r="P127" s="15">
        <f>SUM(P121:P126)</f>
        <v>250.7</v>
      </c>
      <c r="Q127" s="17"/>
      <c r="R127" s="15">
        <f>SUM(R121:R126)</f>
        <v>334.09999999999991</v>
      </c>
      <c r="S127" s="17"/>
      <c r="T127" s="15">
        <f>SUM(T121:T126)</f>
        <v>494.90000000000003</v>
      </c>
      <c r="U127" s="17"/>
      <c r="V127" s="15">
        <f>SUM(V121:V126)</f>
        <v>208.2</v>
      </c>
      <c r="W127" s="17"/>
      <c r="X127" s="15">
        <f>SUM(X121:X126)</f>
        <v>419.69999999999993</v>
      </c>
      <c r="Y127" s="17"/>
      <c r="Z127" s="15">
        <f>SUM(Z121:Z126)</f>
        <v>368.19999999999993</v>
      </c>
      <c r="AA127" s="17"/>
      <c r="AB127" s="15">
        <f>SUM(AB121:AB126)</f>
        <v>288.7</v>
      </c>
      <c r="AC127" s="17"/>
      <c r="AD127" s="15">
        <f>SUM(AD121:AD126)</f>
        <v>293.99999999999994</v>
      </c>
      <c r="AE127" s="17"/>
      <c r="AF127" s="15">
        <f>SUM(AF121:AF126)</f>
        <v>365.69999999999993</v>
      </c>
      <c r="AG127" s="17"/>
      <c r="AH127" s="15">
        <f>SUM(AH121:AH126)</f>
        <v>405.49999999999994</v>
      </c>
      <c r="AI127" s="17"/>
      <c r="AJ127" s="15">
        <f>SUM(AJ121:AJ126)</f>
        <v>309.7</v>
      </c>
      <c r="AK127" s="17"/>
      <c r="AL127" s="15">
        <f>SUM(AL121:AL126)</f>
        <v>290.29999999999995</v>
      </c>
      <c r="AM127" s="17"/>
      <c r="AN127" s="15">
        <f>SUM(AN121:AN126)</f>
        <v>516.79999999999995</v>
      </c>
      <c r="AO127" s="18"/>
      <c r="AP127" s="15">
        <f>SUM(AP121:AP126)</f>
        <v>272.2</v>
      </c>
      <c r="AQ127" s="18"/>
      <c r="AR127" s="15">
        <f>SUM(AR121:AR126)</f>
        <v>300.60000000000002</v>
      </c>
      <c r="AS127" s="17"/>
      <c r="AT127" s="15">
        <f>SUM(AT121:AT126)</f>
        <v>294.89999999999998</v>
      </c>
      <c r="AU127" s="17"/>
      <c r="AV127" s="15">
        <f>SUM(AV121:AV126)</f>
        <v>305.69999999999993</v>
      </c>
    </row>
    <row r="128" spans="1:48" ht="13.5" customHeight="1" x14ac:dyDescent="0.25">
      <c r="A128" s="12"/>
      <c r="B128" s="13"/>
      <c r="C128" s="14"/>
      <c r="E128" s="27"/>
      <c r="F128" s="26"/>
      <c r="G128" s="27"/>
      <c r="H128" s="26"/>
      <c r="I128" s="27"/>
      <c r="J128" s="26"/>
      <c r="K128" s="28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7"/>
      <c r="AN128" s="26"/>
      <c r="AO128" s="28"/>
      <c r="AP128" s="26"/>
      <c r="AQ128" s="28"/>
      <c r="AR128" s="26"/>
      <c r="AS128" s="27"/>
      <c r="AT128" s="26"/>
      <c r="AU128" s="27"/>
      <c r="AV128" s="26"/>
    </row>
    <row r="129" spans="1:48" s="16" customFormat="1" x14ac:dyDescent="0.25">
      <c r="A129" s="12"/>
      <c r="B129" s="13"/>
      <c r="C129" s="14"/>
      <c r="E129" s="110" t="s">
        <v>233</v>
      </c>
      <c r="F129" s="111">
        <v>1.4</v>
      </c>
      <c r="G129" s="27"/>
      <c r="H129" s="26"/>
      <c r="I129" s="110" t="s">
        <v>233</v>
      </c>
      <c r="J129" s="111">
        <v>1.4</v>
      </c>
      <c r="K129" s="114" t="s">
        <v>182</v>
      </c>
      <c r="L129" s="115">
        <v>58.1</v>
      </c>
      <c r="M129" s="110" t="s">
        <v>233</v>
      </c>
      <c r="N129" s="111">
        <v>3.5</v>
      </c>
      <c r="O129" s="27"/>
      <c r="P129" s="26"/>
      <c r="Q129" s="114" t="s">
        <v>182</v>
      </c>
      <c r="R129" s="115">
        <v>58.1</v>
      </c>
      <c r="S129" s="110" t="s">
        <v>233</v>
      </c>
      <c r="T129" s="111">
        <v>1.4</v>
      </c>
      <c r="U129" s="114" t="s">
        <v>182</v>
      </c>
      <c r="V129" s="115">
        <v>115.2</v>
      </c>
      <c r="W129" s="110" t="s">
        <v>233</v>
      </c>
      <c r="X129" s="111">
        <v>1.4</v>
      </c>
      <c r="Y129" s="114" t="s">
        <v>182</v>
      </c>
      <c r="Z129" s="115">
        <v>115.2</v>
      </c>
      <c r="AA129" s="114" t="s">
        <v>182</v>
      </c>
      <c r="AB129" s="115">
        <v>58.1</v>
      </c>
      <c r="AC129" s="114" t="s">
        <v>182</v>
      </c>
      <c r="AD129" s="115">
        <v>115.2</v>
      </c>
      <c r="AE129" s="110" t="s">
        <v>233</v>
      </c>
      <c r="AF129" s="111">
        <v>1.4</v>
      </c>
      <c r="AG129" s="114" t="s">
        <v>182</v>
      </c>
      <c r="AH129" s="115">
        <v>58.1</v>
      </c>
      <c r="AI129" s="114" t="s">
        <v>182</v>
      </c>
      <c r="AJ129" s="115">
        <v>58.1</v>
      </c>
      <c r="AK129" s="114" t="s">
        <v>182</v>
      </c>
      <c r="AL129" s="115">
        <v>115.2</v>
      </c>
      <c r="AM129" s="110" t="s">
        <v>233</v>
      </c>
      <c r="AN129" s="111">
        <v>1.4</v>
      </c>
      <c r="AO129" s="114" t="s">
        <v>182</v>
      </c>
      <c r="AP129" s="115">
        <v>58.1</v>
      </c>
      <c r="AQ129" s="114" t="s">
        <v>182</v>
      </c>
      <c r="AR129" s="115">
        <v>115.2</v>
      </c>
      <c r="AS129" s="110" t="s">
        <v>233</v>
      </c>
      <c r="AT129" s="111">
        <v>1.4</v>
      </c>
      <c r="AU129" s="114" t="s">
        <v>182</v>
      </c>
      <c r="AV129" s="115">
        <v>58.1</v>
      </c>
    </row>
    <row r="130" spans="1:48" s="16" customFormat="1" x14ac:dyDescent="0.25">
      <c r="A130" s="12"/>
      <c r="B130" s="13"/>
      <c r="C130" s="14"/>
      <c r="E130" s="27"/>
      <c r="F130" s="26"/>
      <c r="G130" s="27"/>
      <c r="H130" s="26"/>
      <c r="I130" s="114" t="s">
        <v>182</v>
      </c>
      <c r="J130" s="115">
        <v>58.1</v>
      </c>
      <c r="K130" s="27"/>
      <c r="L130" s="26"/>
      <c r="M130" s="114" t="s">
        <v>182</v>
      </c>
      <c r="N130" s="115">
        <v>58.1</v>
      </c>
      <c r="O130" s="27"/>
      <c r="P130" s="26"/>
      <c r="Q130" s="27"/>
      <c r="R130" s="26"/>
      <c r="S130" s="114" t="s">
        <v>182</v>
      </c>
      <c r="T130" s="115">
        <v>58.1</v>
      </c>
      <c r="U130" s="27"/>
      <c r="V130" s="26"/>
      <c r="W130" s="114" t="s">
        <v>182</v>
      </c>
      <c r="X130" s="115">
        <v>115.2</v>
      </c>
      <c r="Y130" s="27"/>
      <c r="Z130" s="26"/>
      <c r="AA130" s="27"/>
      <c r="AB130" s="26"/>
      <c r="AC130" s="27"/>
      <c r="AD130" s="26"/>
      <c r="AE130" s="114" t="s">
        <v>182</v>
      </c>
      <c r="AF130" s="115">
        <v>58.1</v>
      </c>
      <c r="AG130" s="27"/>
      <c r="AH130" s="26"/>
      <c r="AI130" s="27"/>
      <c r="AJ130" s="26"/>
      <c r="AK130" s="27"/>
      <c r="AL130" s="26"/>
      <c r="AM130" s="114" t="s">
        <v>182</v>
      </c>
      <c r="AN130" s="115">
        <v>58.1</v>
      </c>
      <c r="AO130" s="27"/>
      <c r="AP130" s="26"/>
      <c r="AQ130" s="27"/>
      <c r="AR130" s="26"/>
      <c r="AS130" s="27"/>
      <c r="AT130" s="26"/>
      <c r="AU130" s="27"/>
      <c r="AV130" s="26"/>
    </row>
    <row r="131" spans="1:48" s="16" customFormat="1" x14ac:dyDescent="0.25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  <c r="AU131" s="27"/>
      <c r="AV131" s="26"/>
    </row>
    <row r="132" spans="1:48" s="10" customFormat="1" ht="13.2" x14ac:dyDescent="0.25">
      <c r="A132" s="19"/>
      <c r="B132" s="20"/>
      <c r="C132" s="22" t="s">
        <v>41</v>
      </c>
      <c r="D132" s="23"/>
      <c r="E132" s="24"/>
      <c r="F132" s="25">
        <f>SUM(F126:F131)</f>
        <v>231.20000000000002</v>
      </c>
      <c r="G132" s="24"/>
      <c r="H132" s="25"/>
      <c r="I132" s="24"/>
      <c r="J132" s="25">
        <f t="shared" ref="J132" si="20">SUM(J126:J131)</f>
        <v>400.69999999999993</v>
      </c>
      <c r="K132" s="24"/>
      <c r="L132" s="25">
        <f t="shared" ref="L132" si="21">SUM(L126:L131)</f>
        <v>386.70000000000005</v>
      </c>
      <c r="M132" s="24"/>
      <c r="N132" s="25">
        <f t="shared" ref="N132" si="22">SUM(N126:N131)</f>
        <v>511.6</v>
      </c>
      <c r="O132" s="24"/>
      <c r="P132" s="25">
        <f t="shared" ref="P132" si="23">SUM(P126:P131)</f>
        <v>250.7</v>
      </c>
      <c r="Q132" s="24"/>
      <c r="R132" s="25">
        <f t="shared" ref="R132" si="24">SUM(R126:R131)</f>
        <v>392.19999999999993</v>
      </c>
      <c r="S132" s="24"/>
      <c r="T132" s="25">
        <f t="shared" ref="T132" si="25">SUM(T126:T131)</f>
        <v>554.4</v>
      </c>
      <c r="U132" s="24"/>
      <c r="V132" s="25">
        <f t="shared" ref="V132" si="26">SUM(V126:V131)</f>
        <v>323.39999999999998</v>
      </c>
      <c r="W132" s="24"/>
      <c r="X132" s="25">
        <f t="shared" ref="X132" si="27">SUM(X126:X131)</f>
        <v>536.29999999999995</v>
      </c>
      <c r="Y132" s="24"/>
      <c r="Z132" s="25">
        <f t="shared" ref="Z132" si="28">SUM(Z126:Z131)</f>
        <v>483.39999999999992</v>
      </c>
      <c r="AA132" s="24"/>
      <c r="AB132" s="25">
        <f t="shared" ref="AB132" si="29">SUM(AB126:AB131)</f>
        <v>346.8</v>
      </c>
      <c r="AC132" s="24"/>
      <c r="AD132" s="25">
        <f t="shared" ref="AD132" si="30">SUM(AD126:AD131)</f>
        <v>409.19999999999993</v>
      </c>
      <c r="AE132" s="24"/>
      <c r="AF132" s="25">
        <f t="shared" ref="AF132" si="31">SUM(AF126:AF131)</f>
        <v>425.19999999999993</v>
      </c>
      <c r="AG132" s="24"/>
      <c r="AH132" s="25">
        <f t="shared" ref="AH132" si="32">SUM(AH126:AH131)</f>
        <v>463.59999999999997</v>
      </c>
      <c r="AI132" s="24"/>
      <c r="AJ132" s="25">
        <f t="shared" ref="AJ132" si="33">SUM(AJ126:AJ131)</f>
        <v>367.8</v>
      </c>
      <c r="AK132" s="24"/>
      <c r="AL132" s="25">
        <f t="shared" ref="AL132" si="34">SUM(AL126:AL131)</f>
        <v>405.49999999999994</v>
      </c>
      <c r="AM132" s="24"/>
      <c r="AN132" s="25">
        <f t="shared" ref="AN132" si="35">SUM(AN126:AN131)</f>
        <v>576.29999999999995</v>
      </c>
      <c r="AO132" s="24"/>
      <c r="AP132" s="25">
        <f t="shared" ref="AP132" si="36">SUM(AP126:AP131)</f>
        <v>330.3</v>
      </c>
      <c r="AQ132" s="24"/>
      <c r="AR132" s="25">
        <f t="shared" ref="AR132" si="37">SUM(AR126:AR131)</f>
        <v>415.8</v>
      </c>
      <c r="AS132" s="24"/>
      <c r="AT132" s="25">
        <f t="shared" ref="AT132" si="38">SUM(AT126:AT131)</f>
        <v>296.29999999999995</v>
      </c>
      <c r="AU132" s="24"/>
      <c r="AV132" s="25">
        <f t="shared" ref="AV132" si="39">SUM(AV126:AV131)</f>
        <v>363.79999999999995</v>
      </c>
    </row>
    <row r="133" spans="1:48" x14ac:dyDescent="0.25">
      <c r="A133" s="12"/>
      <c r="B133" s="13"/>
      <c r="C133" s="14"/>
      <c r="E133" s="29"/>
      <c r="F133" s="30"/>
      <c r="G133" s="29"/>
      <c r="H133" s="30"/>
      <c r="I133" s="29"/>
      <c r="J133" s="30"/>
      <c r="K133" s="31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29"/>
      <c r="AN133" s="30"/>
      <c r="AO133" s="31"/>
      <c r="AP133" s="30"/>
      <c r="AQ133" s="31"/>
      <c r="AR133" s="30"/>
      <c r="AS133" s="29"/>
      <c r="AT133" s="30"/>
      <c r="AU133" s="29"/>
      <c r="AV133" s="30"/>
    </row>
    <row r="134" spans="1:48" x14ac:dyDescent="0.25">
      <c r="A134" s="12"/>
      <c r="B134" s="13"/>
      <c r="C134" s="14"/>
    </row>
    <row r="135" spans="1:48" x14ac:dyDescent="0.25">
      <c r="A135" s="119">
        <v>46069</v>
      </c>
      <c r="B135" s="120">
        <v>500</v>
      </c>
      <c r="C135" s="121" t="s">
        <v>45</v>
      </c>
      <c r="E135" s="27"/>
      <c r="F135" s="26"/>
      <c r="G135" s="27"/>
      <c r="H135" s="26"/>
      <c r="I135" s="27" t="s">
        <v>238</v>
      </c>
      <c r="J135" s="26">
        <v>26.4</v>
      </c>
      <c r="K135" s="27" t="s">
        <v>162</v>
      </c>
      <c r="L135" s="26">
        <v>25.6</v>
      </c>
      <c r="M135" s="27" t="s">
        <v>254</v>
      </c>
      <c r="N135" s="26">
        <v>25.1</v>
      </c>
      <c r="O135" s="27" t="s">
        <v>162</v>
      </c>
      <c r="P135" s="26">
        <v>25.6</v>
      </c>
      <c r="Q135" s="27" t="s">
        <v>177</v>
      </c>
      <c r="R135" s="26">
        <v>24.8</v>
      </c>
      <c r="S135" s="27" t="s">
        <v>162</v>
      </c>
      <c r="T135" s="26">
        <v>25.6</v>
      </c>
      <c r="U135" s="27" t="s">
        <v>254</v>
      </c>
      <c r="V135" s="26">
        <v>25.1</v>
      </c>
      <c r="W135" s="27" t="s">
        <v>254</v>
      </c>
      <c r="X135" s="26">
        <v>25.1</v>
      </c>
      <c r="Y135" s="27" t="s">
        <v>162</v>
      </c>
      <c r="Z135" s="26">
        <v>25.6</v>
      </c>
      <c r="AA135" s="27" t="s">
        <v>162</v>
      </c>
      <c r="AB135" s="26">
        <v>25.6</v>
      </c>
      <c r="AC135" s="27" t="s">
        <v>162</v>
      </c>
      <c r="AD135" s="26">
        <v>25.6</v>
      </c>
      <c r="AE135" s="27" t="s">
        <v>197</v>
      </c>
      <c r="AF135" s="26">
        <v>32</v>
      </c>
      <c r="AG135" s="27" t="s">
        <v>162</v>
      </c>
      <c r="AH135" s="26">
        <v>25.6</v>
      </c>
      <c r="AI135" s="27" t="s">
        <v>162</v>
      </c>
      <c r="AJ135" s="26">
        <v>25.6</v>
      </c>
      <c r="AK135" s="110" t="s">
        <v>251</v>
      </c>
      <c r="AL135" s="111">
        <v>4.5</v>
      </c>
      <c r="AM135" s="27" t="s">
        <v>162</v>
      </c>
      <c r="AN135" s="26">
        <v>25.6</v>
      </c>
      <c r="AO135" s="27" t="s">
        <v>162</v>
      </c>
      <c r="AP135" s="26">
        <v>25.6</v>
      </c>
      <c r="AQ135" s="27" t="s">
        <v>254</v>
      </c>
      <c r="AR135" s="26">
        <v>25.1</v>
      </c>
      <c r="AS135" s="27" t="s">
        <v>162</v>
      </c>
      <c r="AT135" s="26">
        <v>25.6</v>
      </c>
      <c r="AU135" s="27" t="s">
        <v>162</v>
      </c>
      <c r="AV135" s="26">
        <v>25.6</v>
      </c>
    </row>
    <row r="136" spans="1:48" x14ac:dyDescent="0.25">
      <c r="A136" s="12"/>
      <c r="B136" s="13"/>
      <c r="C136" s="14"/>
      <c r="E136" s="27"/>
      <c r="F136" s="26"/>
      <c r="G136" s="27"/>
      <c r="H136" s="26"/>
      <c r="I136" s="27" t="s">
        <v>195</v>
      </c>
      <c r="J136" s="26">
        <v>30.3</v>
      </c>
      <c r="K136" s="27" t="s">
        <v>254</v>
      </c>
      <c r="L136" s="26">
        <v>25.1</v>
      </c>
      <c r="M136" s="27" t="s">
        <v>195</v>
      </c>
      <c r="N136" s="26">
        <v>30.3</v>
      </c>
      <c r="O136" s="27" t="s">
        <v>195</v>
      </c>
      <c r="P136" s="26">
        <v>30.3</v>
      </c>
      <c r="Q136" s="110" t="s">
        <v>178</v>
      </c>
      <c r="R136" s="111">
        <v>8.6</v>
      </c>
      <c r="S136" s="110" t="s">
        <v>258</v>
      </c>
      <c r="T136" s="111">
        <v>7.7</v>
      </c>
      <c r="U136" s="27" t="s">
        <v>195</v>
      </c>
      <c r="V136" s="26">
        <v>30.3</v>
      </c>
      <c r="W136" s="27" t="s">
        <v>234</v>
      </c>
      <c r="X136" s="26">
        <v>23.7</v>
      </c>
      <c r="Y136" s="27" t="s">
        <v>234</v>
      </c>
      <c r="Z136" s="26">
        <v>23.7</v>
      </c>
      <c r="AA136" s="27" t="s">
        <v>254</v>
      </c>
      <c r="AB136" s="26">
        <v>25.1</v>
      </c>
      <c r="AC136" s="110" t="s">
        <v>257</v>
      </c>
      <c r="AD136" s="111">
        <v>5.2</v>
      </c>
      <c r="AE136" s="110" t="s">
        <v>256</v>
      </c>
      <c r="AF136" s="111">
        <v>9.1</v>
      </c>
      <c r="AG136" s="110" t="s">
        <v>255</v>
      </c>
      <c r="AH136" s="111">
        <v>10.5</v>
      </c>
      <c r="AI136" s="27" t="s">
        <v>254</v>
      </c>
      <c r="AJ136" s="26">
        <v>25.1</v>
      </c>
      <c r="AK136" s="27" t="s">
        <v>254</v>
      </c>
      <c r="AL136" s="26">
        <v>25.1</v>
      </c>
      <c r="AM136" s="110" t="s">
        <v>251</v>
      </c>
      <c r="AN136" s="111">
        <v>4.5</v>
      </c>
      <c r="AO136" s="27" t="s">
        <v>223</v>
      </c>
      <c r="AP136" s="26">
        <v>29.2</v>
      </c>
      <c r="AQ136" s="110" t="s">
        <v>186</v>
      </c>
      <c r="AR136" s="111">
        <v>0</v>
      </c>
      <c r="AS136" s="27" t="s">
        <v>195</v>
      </c>
      <c r="AT136" s="26">
        <v>30.3</v>
      </c>
      <c r="AU136" s="27" t="s">
        <v>234</v>
      </c>
      <c r="AV136" s="26">
        <v>23.7</v>
      </c>
    </row>
    <row r="137" spans="1:48" x14ac:dyDescent="0.25">
      <c r="A137" s="12"/>
      <c r="B137" s="13"/>
      <c r="C137" s="14"/>
      <c r="E137" s="27"/>
      <c r="F137" s="26"/>
      <c r="G137" s="27"/>
      <c r="H137" s="26"/>
      <c r="I137" s="27" t="s">
        <v>234</v>
      </c>
      <c r="J137" s="26">
        <v>23.7</v>
      </c>
      <c r="K137" s="27" t="s">
        <v>195</v>
      </c>
      <c r="L137" s="26">
        <v>30.3</v>
      </c>
      <c r="M137" s="110" t="s">
        <v>186</v>
      </c>
      <c r="N137" s="111">
        <v>0</v>
      </c>
      <c r="O137" s="110" t="s">
        <v>186</v>
      </c>
      <c r="P137" s="111">
        <v>0</v>
      </c>
      <c r="Q137" s="110" t="s">
        <v>184</v>
      </c>
      <c r="R137" s="111">
        <v>9.5</v>
      </c>
      <c r="S137" s="27" t="s">
        <v>195</v>
      </c>
      <c r="T137" s="26">
        <v>30.3</v>
      </c>
      <c r="U137" s="27" t="s">
        <v>197</v>
      </c>
      <c r="V137" s="26">
        <v>32</v>
      </c>
      <c r="W137" s="27" t="s">
        <v>197</v>
      </c>
      <c r="X137" s="26">
        <v>32</v>
      </c>
      <c r="Y137" s="27" t="s">
        <v>197</v>
      </c>
      <c r="Z137" s="26">
        <v>32</v>
      </c>
      <c r="AA137" s="110" t="s">
        <v>186</v>
      </c>
      <c r="AB137" s="111">
        <v>0</v>
      </c>
      <c r="AC137" s="110" t="s">
        <v>178</v>
      </c>
      <c r="AD137" s="111">
        <v>8.6</v>
      </c>
      <c r="AE137" s="27" t="s">
        <v>177</v>
      </c>
      <c r="AF137" s="26">
        <v>24.8</v>
      </c>
      <c r="AG137" s="27" t="s">
        <v>197</v>
      </c>
      <c r="AH137" s="26">
        <v>32</v>
      </c>
      <c r="AI137" s="27" t="s">
        <v>195</v>
      </c>
      <c r="AJ137" s="26">
        <v>30.3</v>
      </c>
      <c r="AK137" s="27" t="s">
        <v>195</v>
      </c>
      <c r="AL137" s="26">
        <v>30.3</v>
      </c>
      <c r="AM137" s="27" t="s">
        <v>223</v>
      </c>
      <c r="AN137" s="26">
        <v>29.2</v>
      </c>
      <c r="AO137" s="110" t="s">
        <v>186</v>
      </c>
      <c r="AP137" s="111">
        <v>0</v>
      </c>
      <c r="AQ137" s="27" t="s">
        <v>197</v>
      </c>
      <c r="AR137" s="26">
        <v>32</v>
      </c>
      <c r="AS137" s="27" t="s">
        <v>234</v>
      </c>
      <c r="AT137" s="26">
        <v>23.7</v>
      </c>
      <c r="AU137" s="110" t="s">
        <v>186</v>
      </c>
      <c r="AV137" s="111">
        <v>0</v>
      </c>
    </row>
    <row r="138" spans="1:48" x14ac:dyDescent="0.25">
      <c r="A138" s="12"/>
      <c r="B138" s="13"/>
      <c r="C138" s="14"/>
      <c r="E138" s="27"/>
      <c r="F138" s="26"/>
      <c r="G138" s="27"/>
      <c r="H138" s="26"/>
      <c r="I138" s="27" t="s">
        <v>177</v>
      </c>
      <c r="J138" s="26">
        <v>24.8</v>
      </c>
      <c r="K138" s="110" t="s">
        <v>186</v>
      </c>
      <c r="L138" s="111">
        <v>0</v>
      </c>
      <c r="M138" s="27" t="s">
        <v>197</v>
      </c>
      <c r="N138" s="26">
        <v>32</v>
      </c>
      <c r="O138" s="27" t="s">
        <v>197</v>
      </c>
      <c r="P138" s="26">
        <v>32</v>
      </c>
      <c r="Q138" s="27" t="s">
        <v>239</v>
      </c>
      <c r="R138" s="26">
        <v>36.200000000000003</v>
      </c>
      <c r="S138" s="110" t="s">
        <v>186</v>
      </c>
      <c r="T138" s="111">
        <v>0</v>
      </c>
      <c r="U138" s="27" t="s">
        <v>196</v>
      </c>
      <c r="V138" s="26">
        <v>39.200000000000003</v>
      </c>
      <c r="W138" s="27" t="s">
        <v>163</v>
      </c>
      <c r="X138" s="26">
        <v>30.8</v>
      </c>
      <c r="Y138" s="110" t="s">
        <v>256</v>
      </c>
      <c r="Z138" s="111">
        <v>9.1</v>
      </c>
      <c r="AA138" s="27" t="s">
        <v>171</v>
      </c>
      <c r="AB138" s="26">
        <v>30.7</v>
      </c>
      <c r="AC138" s="27" t="s">
        <v>239</v>
      </c>
      <c r="AD138" s="26">
        <v>36.200000000000003</v>
      </c>
      <c r="AE138" s="27" t="s">
        <v>223</v>
      </c>
      <c r="AF138" s="26">
        <v>29.2</v>
      </c>
      <c r="AG138" s="27" t="s">
        <v>177</v>
      </c>
      <c r="AH138" s="26">
        <v>24.8</v>
      </c>
      <c r="AI138" s="110" t="s">
        <v>186</v>
      </c>
      <c r="AJ138" s="111">
        <v>0</v>
      </c>
      <c r="AK138" s="110" t="s">
        <v>186</v>
      </c>
      <c r="AL138" s="111">
        <v>0</v>
      </c>
      <c r="AM138" s="27" t="s">
        <v>177</v>
      </c>
      <c r="AN138" s="26">
        <v>24.8</v>
      </c>
      <c r="AO138" s="27" t="s">
        <v>177</v>
      </c>
      <c r="AP138" s="26">
        <v>24.8</v>
      </c>
      <c r="AQ138" s="27" t="s">
        <v>223</v>
      </c>
      <c r="AR138" s="26">
        <v>29.2</v>
      </c>
      <c r="AS138" s="110" t="s">
        <v>178</v>
      </c>
      <c r="AT138" s="111">
        <v>8.6</v>
      </c>
      <c r="AU138" s="110" t="s">
        <v>178</v>
      </c>
      <c r="AV138" s="111">
        <v>8.6</v>
      </c>
    </row>
    <row r="139" spans="1:48" x14ac:dyDescent="0.25">
      <c r="A139" s="12"/>
      <c r="B139" s="13"/>
      <c r="C139" s="14"/>
      <c r="E139" s="27"/>
      <c r="F139" s="26"/>
      <c r="G139" s="27"/>
      <c r="H139" s="26"/>
      <c r="I139" s="110" t="s">
        <v>181</v>
      </c>
      <c r="J139" s="111">
        <v>5</v>
      </c>
      <c r="K139" s="27" t="s">
        <v>197</v>
      </c>
      <c r="L139" s="26">
        <v>32</v>
      </c>
      <c r="M139" s="27" t="s">
        <v>177</v>
      </c>
      <c r="N139" s="26">
        <v>24.8</v>
      </c>
      <c r="O139" s="27" t="s">
        <v>202</v>
      </c>
      <c r="P139" s="26">
        <v>35.700000000000003</v>
      </c>
      <c r="Q139" s="27" t="s">
        <v>223</v>
      </c>
      <c r="R139" s="26">
        <v>29.2</v>
      </c>
      <c r="S139" s="27" t="s">
        <v>177</v>
      </c>
      <c r="T139" s="26">
        <v>24.8</v>
      </c>
      <c r="U139" s="27" t="s">
        <v>177</v>
      </c>
      <c r="V139" s="26">
        <v>24.8</v>
      </c>
      <c r="W139" s="27" t="s">
        <v>215</v>
      </c>
      <c r="X139" s="26">
        <v>27.6</v>
      </c>
      <c r="Y139" s="27" t="s">
        <v>177</v>
      </c>
      <c r="Z139" s="26">
        <v>24.8</v>
      </c>
      <c r="AA139" s="110" t="s">
        <v>184</v>
      </c>
      <c r="AB139" s="111">
        <v>9.5</v>
      </c>
      <c r="AC139" s="27" t="s">
        <v>163</v>
      </c>
      <c r="AD139" s="26">
        <v>30.8</v>
      </c>
      <c r="AE139" s="110" t="s">
        <v>181</v>
      </c>
      <c r="AF139" s="111">
        <v>5</v>
      </c>
      <c r="AG139" s="110" t="s">
        <v>184</v>
      </c>
      <c r="AH139" s="111">
        <v>9.5</v>
      </c>
      <c r="AI139" s="27" t="s">
        <v>197</v>
      </c>
      <c r="AJ139" s="26">
        <v>32</v>
      </c>
      <c r="AK139" s="27" t="s">
        <v>171</v>
      </c>
      <c r="AL139" s="26">
        <v>30.7</v>
      </c>
      <c r="AM139" s="110" t="s">
        <v>184</v>
      </c>
      <c r="AN139" s="111">
        <v>9.5</v>
      </c>
      <c r="AO139" s="27" t="s">
        <v>202</v>
      </c>
      <c r="AP139" s="26">
        <v>35.700000000000003</v>
      </c>
      <c r="AQ139" s="27" t="s">
        <v>163</v>
      </c>
      <c r="AR139" s="26">
        <v>30.8</v>
      </c>
      <c r="AS139" s="27" t="s">
        <v>223</v>
      </c>
      <c r="AT139" s="26">
        <v>29.2</v>
      </c>
      <c r="AU139" s="27" t="s">
        <v>223</v>
      </c>
      <c r="AV139" s="26">
        <v>29.2</v>
      </c>
    </row>
    <row r="140" spans="1:48" x14ac:dyDescent="0.25">
      <c r="A140" s="12"/>
      <c r="B140" s="13"/>
      <c r="C140" s="14"/>
      <c r="E140" s="27"/>
      <c r="F140" s="26"/>
      <c r="G140" s="27"/>
      <c r="H140" s="26"/>
      <c r="I140" s="27" t="s">
        <v>163</v>
      </c>
      <c r="J140" s="26">
        <v>30.8</v>
      </c>
      <c r="K140" s="27" t="s">
        <v>177</v>
      </c>
      <c r="L140" s="26">
        <v>24.8</v>
      </c>
      <c r="M140" s="27" t="s">
        <v>163</v>
      </c>
      <c r="N140" s="26">
        <v>30.8</v>
      </c>
      <c r="O140" s="27" t="s">
        <v>223</v>
      </c>
      <c r="P140" s="26">
        <v>29.2</v>
      </c>
      <c r="Q140" s="27" t="s">
        <v>163</v>
      </c>
      <c r="R140" s="26">
        <v>30.8</v>
      </c>
      <c r="S140" s="27" t="s">
        <v>223</v>
      </c>
      <c r="T140" s="26">
        <v>29.2</v>
      </c>
      <c r="U140" s="27" t="s">
        <v>163</v>
      </c>
      <c r="V140" s="26">
        <v>30.8</v>
      </c>
      <c r="W140" s="27" t="s">
        <v>220</v>
      </c>
      <c r="X140" s="26">
        <v>30.7</v>
      </c>
      <c r="Y140" s="110" t="s">
        <v>178</v>
      </c>
      <c r="Z140" s="111">
        <v>8.6</v>
      </c>
      <c r="AA140" s="110" t="s">
        <v>178</v>
      </c>
      <c r="AB140" s="111">
        <v>8.6</v>
      </c>
      <c r="AC140" s="27" t="s">
        <v>220</v>
      </c>
      <c r="AD140" s="26">
        <v>30.7</v>
      </c>
      <c r="AE140" s="27" t="s">
        <v>163</v>
      </c>
      <c r="AF140" s="26">
        <v>30.8</v>
      </c>
      <c r="AG140" s="27" t="s">
        <v>215</v>
      </c>
      <c r="AH140" s="26">
        <v>27.6</v>
      </c>
      <c r="AI140" s="27" t="s">
        <v>177</v>
      </c>
      <c r="AJ140" s="26">
        <v>24.8</v>
      </c>
      <c r="AK140" s="27" t="s">
        <v>163</v>
      </c>
      <c r="AL140" s="26">
        <v>30.8</v>
      </c>
      <c r="AM140" s="110" t="s">
        <v>181</v>
      </c>
      <c r="AN140" s="111">
        <v>5</v>
      </c>
      <c r="AO140" s="110" t="s">
        <v>181</v>
      </c>
      <c r="AP140" s="111">
        <v>5</v>
      </c>
      <c r="AQ140" s="27" t="s">
        <v>220</v>
      </c>
      <c r="AR140" s="26">
        <v>30.7</v>
      </c>
      <c r="AS140" s="27" t="s">
        <v>220</v>
      </c>
      <c r="AT140" s="26">
        <v>30.7</v>
      </c>
      <c r="AU140" s="27" t="s">
        <v>220</v>
      </c>
      <c r="AV140" s="26">
        <v>30.7</v>
      </c>
    </row>
    <row r="141" spans="1:48" x14ac:dyDescent="0.25">
      <c r="A141" s="12"/>
      <c r="B141" s="13"/>
      <c r="C141" s="14"/>
      <c r="E141" s="27"/>
      <c r="F141" s="26"/>
      <c r="G141" s="27"/>
      <c r="H141" s="26"/>
      <c r="I141" s="27"/>
      <c r="J141" s="26"/>
      <c r="K141" s="28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7"/>
      <c r="AN141" s="26"/>
      <c r="AO141" s="28"/>
      <c r="AP141" s="26"/>
      <c r="AQ141" s="28"/>
      <c r="AR141" s="26"/>
      <c r="AS141" s="27"/>
      <c r="AT141" s="26"/>
      <c r="AU141" s="27"/>
      <c r="AV141" s="26"/>
    </row>
    <row r="142" spans="1:48" x14ac:dyDescent="0.25">
      <c r="A142" s="12"/>
      <c r="B142" s="13"/>
      <c r="C142" s="14"/>
      <c r="E142" s="27"/>
      <c r="F142" s="15">
        <f>SUM(F135:F140)</f>
        <v>0</v>
      </c>
      <c r="G142" s="27"/>
      <c r="H142" s="15"/>
      <c r="I142" s="27"/>
      <c r="J142" s="15">
        <f>SUM(J135:J140)</f>
        <v>141</v>
      </c>
      <c r="K142" s="28"/>
      <c r="L142" s="15">
        <f>SUM(L135:L140)</f>
        <v>137.80000000000001</v>
      </c>
      <c r="M142" s="27"/>
      <c r="N142" s="15">
        <f>SUM(N135:N140)</f>
        <v>143</v>
      </c>
      <c r="O142" s="27"/>
      <c r="P142" s="15">
        <f>SUM(P135:P140)</f>
        <v>152.80000000000001</v>
      </c>
      <c r="Q142" s="27"/>
      <c r="R142" s="15">
        <f>SUM(R135:R140)</f>
        <v>139.1</v>
      </c>
      <c r="S142" s="27"/>
      <c r="T142" s="15">
        <f>SUM(T135:T140)</f>
        <v>117.60000000000001</v>
      </c>
      <c r="U142" s="27"/>
      <c r="V142" s="15">
        <f>SUM(V135:V140)</f>
        <v>182.20000000000002</v>
      </c>
      <c r="W142" s="27"/>
      <c r="X142" s="15">
        <f>SUM(X135:X140)</f>
        <v>169.89999999999998</v>
      </c>
      <c r="Y142" s="27"/>
      <c r="Z142" s="15">
        <f>SUM(Z135:Z140)</f>
        <v>123.79999999999998</v>
      </c>
      <c r="AA142" s="27"/>
      <c r="AB142" s="15">
        <f>SUM(AB135:AB140)</f>
        <v>99.5</v>
      </c>
      <c r="AC142" s="27"/>
      <c r="AD142" s="15">
        <f>SUM(AD135:AD140)</f>
        <v>137.1</v>
      </c>
      <c r="AE142" s="27"/>
      <c r="AF142" s="15">
        <f>SUM(AF135:AF140)</f>
        <v>130.9</v>
      </c>
      <c r="AG142" s="27"/>
      <c r="AH142" s="15">
        <f>SUM(AH135:AH140)</f>
        <v>130</v>
      </c>
      <c r="AI142" s="27"/>
      <c r="AJ142" s="15">
        <f>SUM(AJ135:AJ140)</f>
        <v>137.80000000000001</v>
      </c>
      <c r="AK142" s="27"/>
      <c r="AL142" s="15">
        <f>SUM(AL135:AL140)</f>
        <v>121.4</v>
      </c>
      <c r="AM142" s="27"/>
      <c r="AN142" s="15">
        <f>SUM(AN135:AN140)</f>
        <v>98.6</v>
      </c>
      <c r="AO142" s="28"/>
      <c r="AP142" s="15">
        <f>SUM(AP135:AP140)</f>
        <v>120.3</v>
      </c>
      <c r="AQ142" s="28"/>
      <c r="AR142" s="15">
        <f>SUM(AR135:AR140)</f>
        <v>147.79999999999998</v>
      </c>
      <c r="AS142" s="27"/>
      <c r="AT142" s="15">
        <f>SUM(AT135:AT140)</f>
        <v>148.1</v>
      </c>
      <c r="AU142" s="27"/>
      <c r="AV142" s="15">
        <f>SUM(AV135:AV140)</f>
        <v>117.8</v>
      </c>
    </row>
    <row r="143" spans="1:48" x14ac:dyDescent="0.25">
      <c r="A143" s="12"/>
      <c r="B143" s="13"/>
      <c r="C143" s="14"/>
      <c r="E143" s="27"/>
      <c r="F143" s="15"/>
      <c r="G143" s="27"/>
      <c r="H143" s="15"/>
      <c r="I143" s="27"/>
      <c r="J143" s="15"/>
      <c r="K143" s="28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7"/>
      <c r="AN143" s="15"/>
      <c r="AO143" s="28"/>
      <c r="AP143" s="15"/>
      <c r="AQ143" s="28"/>
      <c r="AR143" s="15"/>
      <c r="AS143" s="27"/>
      <c r="AT143" s="15"/>
      <c r="AU143" s="27"/>
      <c r="AV143" s="15"/>
    </row>
    <row r="144" spans="1:48" s="16" customFormat="1" x14ac:dyDescent="0.25">
      <c r="A144" s="12"/>
      <c r="B144" s="13"/>
      <c r="C144" s="14"/>
      <c r="E144" s="27"/>
      <c r="F144" s="26"/>
      <c r="G144" s="27"/>
      <c r="H144" s="26"/>
      <c r="I144" s="110" t="s">
        <v>238</v>
      </c>
      <c r="J144" s="111">
        <v>0.4</v>
      </c>
      <c r="K144" s="27" t="s">
        <v>162</v>
      </c>
      <c r="L144" s="26">
        <v>29.1</v>
      </c>
      <c r="M144" s="27" t="s">
        <v>254</v>
      </c>
      <c r="N144" s="26">
        <v>30.2</v>
      </c>
      <c r="O144" s="27" t="s">
        <v>162</v>
      </c>
      <c r="P144" s="26">
        <v>29.1</v>
      </c>
      <c r="Q144" s="27" t="s">
        <v>177</v>
      </c>
      <c r="R144" s="26">
        <v>32.4</v>
      </c>
      <c r="S144" s="27" t="s">
        <v>162</v>
      </c>
      <c r="T144" s="26">
        <v>29.1</v>
      </c>
      <c r="U144" s="27" t="s">
        <v>254</v>
      </c>
      <c r="V144" s="26">
        <v>30.2</v>
      </c>
      <c r="W144" s="27" t="s">
        <v>254</v>
      </c>
      <c r="X144" s="26">
        <v>30.2</v>
      </c>
      <c r="Y144" s="27" t="s">
        <v>162</v>
      </c>
      <c r="Z144" s="26">
        <v>29.1</v>
      </c>
      <c r="AA144" s="27" t="s">
        <v>162</v>
      </c>
      <c r="AB144" s="26">
        <v>29.1</v>
      </c>
      <c r="AC144" s="27" t="s">
        <v>162</v>
      </c>
      <c r="AD144" s="26">
        <v>29.1</v>
      </c>
      <c r="AE144" s="27" t="s">
        <v>197</v>
      </c>
      <c r="AF144" s="26">
        <v>35.9</v>
      </c>
      <c r="AG144" s="27" t="s">
        <v>162</v>
      </c>
      <c r="AH144" s="26">
        <v>29.1</v>
      </c>
      <c r="AI144" s="27" t="s">
        <v>162</v>
      </c>
      <c r="AJ144" s="26">
        <v>29.1</v>
      </c>
      <c r="AK144" s="27" t="s">
        <v>254</v>
      </c>
      <c r="AL144" s="26">
        <v>30.2</v>
      </c>
      <c r="AM144" s="27" t="s">
        <v>162</v>
      </c>
      <c r="AN144" s="26">
        <v>29.1</v>
      </c>
      <c r="AO144" s="27" t="s">
        <v>162</v>
      </c>
      <c r="AP144" s="26">
        <v>29.1</v>
      </c>
      <c r="AQ144" s="27" t="s">
        <v>254</v>
      </c>
      <c r="AR144" s="26">
        <v>30.2</v>
      </c>
      <c r="AS144" s="27" t="s">
        <v>162</v>
      </c>
      <c r="AT144" s="26">
        <v>29.1</v>
      </c>
      <c r="AU144" s="27" t="s">
        <v>162</v>
      </c>
      <c r="AV144" s="26">
        <v>29.1</v>
      </c>
    </row>
    <row r="145" spans="1:48" s="16" customFormat="1" x14ac:dyDescent="0.25">
      <c r="A145" s="12"/>
      <c r="B145" s="13"/>
      <c r="C145" s="14"/>
      <c r="E145" s="27"/>
      <c r="F145" s="26"/>
      <c r="G145" s="27"/>
      <c r="H145" s="26"/>
      <c r="I145" s="110" t="s">
        <v>195</v>
      </c>
      <c r="J145" s="111">
        <v>8.8000000000000007</v>
      </c>
      <c r="K145" s="27" t="s">
        <v>254</v>
      </c>
      <c r="L145" s="26">
        <v>30.2</v>
      </c>
      <c r="M145" s="110" t="s">
        <v>195</v>
      </c>
      <c r="N145" s="111">
        <v>8.8000000000000007</v>
      </c>
      <c r="O145" s="110" t="s">
        <v>195</v>
      </c>
      <c r="P145" s="111">
        <v>8.8000000000000007</v>
      </c>
      <c r="Q145" s="110" t="s">
        <v>239</v>
      </c>
      <c r="R145" s="111">
        <v>6</v>
      </c>
      <c r="S145" s="110" t="s">
        <v>195</v>
      </c>
      <c r="T145" s="111">
        <v>8.8000000000000007</v>
      </c>
      <c r="U145" s="110" t="s">
        <v>195</v>
      </c>
      <c r="V145" s="111">
        <v>8.8000000000000007</v>
      </c>
      <c r="W145" s="27" t="s">
        <v>234</v>
      </c>
      <c r="X145" s="26">
        <v>25.4</v>
      </c>
      <c r="Y145" s="27" t="s">
        <v>234</v>
      </c>
      <c r="Z145" s="26">
        <v>25.4</v>
      </c>
      <c r="AA145" s="27" t="s">
        <v>254</v>
      </c>
      <c r="AB145" s="26">
        <v>30.2</v>
      </c>
      <c r="AC145" s="110" t="s">
        <v>239</v>
      </c>
      <c r="AD145" s="111">
        <v>6</v>
      </c>
      <c r="AE145" s="27" t="s">
        <v>177</v>
      </c>
      <c r="AF145" s="26">
        <v>32.4</v>
      </c>
      <c r="AG145" s="27" t="s">
        <v>197</v>
      </c>
      <c r="AH145" s="26">
        <v>35.9</v>
      </c>
      <c r="AI145" s="27" t="s">
        <v>254</v>
      </c>
      <c r="AJ145" s="26">
        <v>30.2</v>
      </c>
      <c r="AK145" s="110" t="s">
        <v>195</v>
      </c>
      <c r="AL145" s="111">
        <v>8.8000000000000007</v>
      </c>
      <c r="AM145" s="27" t="s">
        <v>177</v>
      </c>
      <c r="AN145" s="26">
        <v>32.4</v>
      </c>
      <c r="AO145" s="27" t="s">
        <v>177</v>
      </c>
      <c r="AP145" s="26">
        <v>32.4</v>
      </c>
      <c r="AQ145" s="27" t="s">
        <v>197</v>
      </c>
      <c r="AR145" s="26">
        <v>35.9</v>
      </c>
      <c r="AS145" s="110" t="s">
        <v>195</v>
      </c>
      <c r="AT145" s="111">
        <v>8.8000000000000007</v>
      </c>
      <c r="AU145" s="27" t="s">
        <v>234</v>
      </c>
      <c r="AV145" s="26">
        <v>25.4</v>
      </c>
    </row>
    <row r="146" spans="1:48" s="16" customFormat="1" x14ac:dyDescent="0.25">
      <c r="A146" s="12"/>
      <c r="B146" s="13"/>
      <c r="C146" s="14"/>
      <c r="E146" s="27"/>
      <c r="F146" s="26"/>
      <c r="G146" s="27"/>
      <c r="H146" s="26"/>
      <c r="I146" s="27" t="s">
        <v>234</v>
      </c>
      <c r="J146" s="26">
        <v>25.4</v>
      </c>
      <c r="K146" s="110" t="s">
        <v>195</v>
      </c>
      <c r="L146" s="111">
        <v>8.8000000000000007</v>
      </c>
      <c r="M146" s="27" t="s">
        <v>197</v>
      </c>
      <c r="N146" s="26">
        <v>35.9</v>
      </c>
      <c r="O146" s="27" t="s">
        <v>197</v>
      </c>
      <c r="P146" s="26">
        <v>35.9</v>
      </c>
      <c r="Q146" s="27" t="s">
        <v>223</v>
      </c>
      <c r="R146" s="26">
        <v>32.4</v>
      </c>
      <c r="S146" s="27" t="s">
        <v>177</v>
      </c>
      <c r="T146" s="26">
        <v>32.4</v>
      </c>
      <c r="U146" s="27" t="s">
        <v>197</v>
      </c>
      <c r="V146" s="26">
        <v>35.9</v>
      </c>
      <c r="W146" s="27" t="s">
        <v>197</v>
      </c>
      <c r="X146" s="26">
        <v>35.9</v>
      </c>
      <c r="Y146" s="27" t="s">
        <v>197</v>
      </c>
      <c r="Z146" s="26">
        <v>35.9</v>
      </c>
      <c r="AA146" s="110" t="s">
        <v>171</v>
      </c>
      <c r="AB146" s="111">
        <v>3</v>
      </c>
      <c r="AC146" s="27" t="s">
        <v>163</v>
      </c>
      <c r="AD146" s="26">
        <v>27.8</v>
      </c>
      <c r="AE146" s="27" t="s">
        <v>223</v>
      </c>
      <c r="AF146" s="26">
        <v>32.4</v>
      </c>
      <c r="AG146" s="27" t="s">
        <v>177</v>
      </c>
      <c r="AH146" s="26">
        <v>32.4</v>
      </c>
      <c r="AI146" s="110" t="s">
        <v>195</v>
      </c>
      <c r="AJ146" s="111">
        <v>8.8000000000000007</v>
      </c>
      <c r="AK146" s="110" t="s">
        <v>171</v>
      </c>
      <c r="AL146" s="111">
        <v>3</v>
      </c>
      <c r="AM146" s="27" t="s">
        <v>223</v>
      </c>
      <c r="AN146" s="26">
        <v>32.4</v>
      </c>
      <c r="AO146" s="110" t="s">
        <v>202</v>
      </c>
      <c r="AP146" s="111">
        <v>7.3</v>
      </c>
      <c r="AQ146" s="27" t="s">
        <v>223</v>
      </c>
      <c r="AR146" s="26">
        <v>32.4</v>
      </c>
      <c r="AS146" s="27" t="s">
        <v>234</v>
      </c>
      <c r="AT146" s="26">
        <v>25.4</v>
      </c>
      <c r="AU146" s="27" t="s">
        <v>223</v>
      </c>
      <c r="AV146" s="26">
        <v>32.4</v>
      </c>
    </row>
    <row r="147" spans="1:48" s="16" customFormat="1" x14ac:dyDescent="0.25">
      <c r="A147" s="12"/>
      <c r="B147" s="13"/>
      <c r="C147" s="14"/>
      <c r="E147" s="27"/>
      <c r="F147" s="26"/>
      <c r="G147" s="27"/>
      <c r="H147" s="26"/>
      <c r="I147" s="27" t="s">
        <v>177</v>
      </c>
      <c r="J147" s="26">
        <v>32.4</v>
      </c>
      <c r="K147" s="27" t="s">
        <v>197</v>
      </c>
      <c r="L147" s="26">
        <v>35.9</v>
      </c>
      <c r="M147" s="27" t="s">
        <v>177</v>
      </c>
      <c r="N147" s="26">
        <v>32.4</v>
      </c>
      <c r="O147" s="110" t="s">
        <v>202</v>
      </c>
      <c r="P147" s="111">
        <v>7.3</v>
      </c>
      <c r="Q147" s="27" t="s">
        <v>163</v>
      </c>
      <c r="R147" s="26">
        <v>27.8</v>
      </c>
      <c r="S147" s="27" t="s">
        <v>223</v>
      </c>
      <c r="T147" s="26">
        <v>32.4</v>
      </c>
      <c r="U147" s="110" t="s">
        <v>196</v>
      </c>
      <c r="V147" s="111">
        <v>4.4000000000000004</v>
      </c>
      <c r="W147" s="27" t="s">
        <v>163</v>
      </c>
      <c r="X147" s="26">
        <v>27.8</v>
      </c>
      <c r="Y147" s="27" t="s">
        <v>177</v>
      </c>
      <c r="Z147" s="26">
        <v>32.4</v>
      </c>
      <c r="AA147" s="27"/>
      <c r="AB147" s="26"/>
      <c r="AC147" s="110" t="s">
        <v>220</v>
      </c>
      <c r="AD147" s="111">
        <v>3.7</v>
      </c>
      <c r="AE147" s="27" t="s">
        <v>163</v>
      </c>
      <c r="AF147" s="26">
        <v>27.8</v>
      </c>
      <c r="AG147" s="27" t="s">
        <v>215</v>
      </c>
      <c r="AH147" s="26">
        <v>38</v>
      </c>
      <c r="AI147" s="27" t="s">
        <v>197</v>
      </c>
      <c r="AJ147" s="26">
        <v>35.9</v>
      </c>
      <c r="AK147" s="27" t="s">
        <v>163</v>
      </c>
      <c r="AL147" s="26">
        <v>27.8</v>
      </c>
      <c r="AM147" s="27"/>
      <c r="AN147" s="26"/>
      <c r="AO147" s="27" t="s">
        <v>223</v>
      </c>
      <c r="AP147" s="26">
        <v>32.4</v>
      </c>
      <c r="AQ147" s="27" t="s">
        <v>163</v>
      </c>
      <c r="AR147" s="26">
        <v>27.8</v>
      </c>
      <c r="AS147" s="27" t="s">
        <v>223</v>
      </c>
      <c r="AT147" s="26">
        <v>32.4</v>
      </c>
      <c r="AU147" s="110" t="s">
        <v>220</v>
      </c>
      <c r="AV147" s="111">
        <v>3.7</v>
      </c>
    </row>
    <row r="148" spans="1:48" s="16" customFormat="1" x14ac:dyDescent="0.25">
      <c r="A148" s="12"/>
      <c r="B148" s="13"/>
      <c r="C148" s="14"/>
      <c r="E148" s="27"/>
      <c r="F148" s="26"/>
      <c r="G148" s="27"/>
      <c r="H148" s="26"/>
      <c r="I148" s="27" t="s">
        <v>163</v>
      </c>
      <c r="J148" s="26">
        <v>27.8</v>
      </c>
      <c r="K148" s="27" t="s">
        <v>177</v>
      </c>
      <c r="L148" s="26">
        <v>32.4</v>
      </c>
      <c r="M148" s="27" t="s">
        <v>163</v>
      </c>
      <c r="N148" s="26">
        <v>27.8</v>
      </c>
      <c r="O148" s="27" t="s">
        <v>223</v>
      </c>
      <c r="P148" s="26">
        <v>32.4</v>
      </c>
      <c r="Q148" s="27"/>
      <c r="R148" s="26"/>
      <c r="S148" s="27"/>
      <c r="T148" s="26"/>
      <c r="U148" s="27" t="s">
        <v>177</v>
      </c>
      <c r="V148" s="26">
        <v>32.4</v>
      </c>
      <c r="W148" s="27" t="s">
        <v>215</v>
      </c>
      <c r="X148" s="26">
        <v>38</v>
      </c>
      <c r="Y148" s="27"/>
      <c r="Z148" s="26"/>
      <c r="AA148" s="27"/>
      <c r="AB148" s="26"/>
      <c r="AC148" s="27"/>
      <c r="AD148" s="26"/>
      <c r="AE148" s="27"/>
      <c r="AF148" s="26"/>
      <c r="AG148" s="27"/>
      <c r="AH148" s="26"/>
      <c r="AI148" s="27" t="s">
        <v>177</v>
      </c>
      <c r="AJ148" s="26">
        <v>32.4</v>
      </c>
      <c r="AK148" s="27"/>
      <c r="AL148" s="26"/>
      <c r="AM148" s="27"/>
      <c r="AN148" s="26"/>
      <c r="AO148" s="27"/>
      <c r="AP148" s="26"/>
      <c r="AQ148" s="110" t="s">
        <v>220</v>
      </c>
      <c r="AR148" s="111">
        <v>3.7</v>
      </c>
      <c r="AS148" s="110" t="s">
        <v>220</v>
      </c>
      <c r="AT148" s="111">
        <v>3.7</v>
      </c>
      <c r="AU148" s="27"/>
      <c r="AV148" s="26"/>
    </row>
    <row r="149" spans="1:48" s="16" customFormat="1" x14ac:dyDescent="0.25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/>
      <c r="T149" s="26"/>
      <c r="U149" s="27" t="s">
        <v>163</v>
      </c>
      <c r="V149" s="26">
        <v>27.8</v>
      </c>
      <c r="W149" s="110" t="s">
        <v>220</v>
      </c>
      <c r="X149" s="111">
        <v>3.7</v>
      </c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  <c r="AU149" s="27"/>
      <c r="AV149" s="26"/>
    </row>
    <row r="150" spans="1:48" x14ac:dyDescent="0.25">
      <c r="A150" s="12"/>
      <c r="B150" s="13"/>
      <c r="C150" s="14"/>
      <c r="E150" s="27"/>
      <c r="F150" s="26"/>
      <c r="G150" s="27"/>
      <c r="H150" s="26"/>
      <c r="I150" s="27"/>
      <c r="J150" s="26"/>
      <c r="K150" s="28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7"/>
      <c r="AN150" s="26"/>
      <c r="AO150" s="28"/>
      <c r="AP150" s="26"/>
      <c r="AQ150" s="28"/>
      <c r="AR150" s="26"/>
      <c r="AS150" s="27"/>
      <c r="AT150" s="26"/>
      <c r="AU150" s="27"/>
      <c r="AV150" s="26"/>
    </row>
    <row r="151" spans="1:48" s="10" customFormat="1" x14ac:dyDescent="0.25">
      <c r="A151" s="12"/>
      <c r="B151" s="13"/>
      <c r="C151" s="14"/>
      <c r="E151" s="17"/>
      <c r="F151" s="15">
        <f>SUM(F142:F150)</f>
        <v>0</v>
      </c>
      <c r="G151" s="17"/>
      <c r="H151" s="15"/>
      <c r="I151" s="17"/>
      <c r="J151" s="15">
        <f>SUM(J142:J150)</f>
        <v>235.80000000000004</v>
      </c>
      <c r="K151" s="18"/>
      <c r="L151" s="15">
        <f>SUM(L142:L150)</f>
        <v>274.2</v>
      </c>
      <c r="M151" s="17"/>
      <c r="N151" s="15">
        <f>SUM(N142:N150)</f>
        <v>278.10000000000002</v>
      </c>
      <c r="O151" s="17"/>
      <c r="P151" s="15">
        <f>SUM(P142:P150)</f>
        <v>266.3</v>
      </c>
      <c r="Q151" s="17"/>
      <c r="R151" s="15">
        <f>SUM(R142:R150)</f>
        <v>237.70000000000002</v>
      </c>
      <c r="S151" s="17"/>
      <c r="T151" s="15">
        <f>SUM(T142:T150)</f>
        <v>220.30000000000004</v>
      </c>
      <c r="U151" s="17"/>
      <c r="V151" s="15">
        <f>SUM(V142:V150)</f>
        <v>321.7</v>
      </c>
      <c r="W151" s="17"/>
      <c r="X151" s="15">
        <f>SUM(X142:X150)</f>
        <v>330.9</v>
      </c>
      <c r="Y151" s="17"/>
      <c r="Z151" s="15">
        <f>SUM(Z142:Z150)</f>
        <v>246.6</v>
      </c>
      <c r="AA151" s="17"/>
      <c r="AB151" s="15">
        <f>SUM(AB142:AB150)</f>
        <v>161.79999999999998</v>
      </c>
      <c r="AC151" s="17"/>
      <c r="AD151" s="15">
        <f>SUM(AD142:AD150)</f>
        <v>203.7</v>
      </c>
      <c r="AE151" s="17"/>
      <c r="AF151" s="15">
        <f>SUM(AF142:AF150)</f>
        <v>259.40000000000003</v>
      </c>
      <c r="AG151" s="17"/>
      <c r="AH151" s="15">
        <f>SUM(AH142:AH150)</f>
        <v>265.39999999999998</v>
      </c>
      <c r="AI151" s="17"/>
      <c r="AJ151" s="15">
        <f>SUM(AJ142:AJ150)</f>
        <v>274.2</v>
      </c>
      <c r="AK151" s="17"/>
      <c r="AL151" s="15">
        <f>SUM(AL142:AL150)</f>
        <v>191.20000000000002</v>
      </c>
      <c r="AM151" s="17"/>
      <c r="AN151" s="15">
        <f>SUM(AN142:AN150)</f>
        <v>192.5</v>
      </c>
      <c r="AO151" s="18"/>
      <c r="AP151" s="15">
        <f>SUM(AP142:AP150)</f>
        <v>221.50000000000003</v>
      </c>
      <c r="AQ151" s="18"/>
      <c r="AR151" s="15">
        <f>SUM(AR142:AR150)</f>
        <v>277.79999999999995</v>
      </c>
      <c r="AS151" s="17"/>
      <c r="AT151" s="15">
        <f>SUM(AT142:AT150)</f>
        <v>247.5</v>
      </c>
      <c r="AU151" s="17"/>
      <c r="AV151" s="15">
        <f>SUM(AV142:AV150)</f>
        <v>208.4</v>
      </c>
    </row>
    <row r="152" spans="1:48" x14ac:dyDescent="0.25">
      <c r="A152" s="12"/>
      <c r="B152" s="13"/>
      <c r="C152" s="14"/>
      <c r="E152" s="27"/>
      <c r="F152" s="26"/>
      <c r="G152" s="27"/>
      <c r="H152" s="26"/>
      <c r="I152" s="27"/>
      <c r="J152" s="26"/>
      <c r="K152" s="28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7"/>
      <c r="AN152" s="26"/>
      <c r="AO152" s="28"/>
      <c r="AP152" s="26"/>
      <c r="AQ152" s="28"/>
      <c r="AR152" s="26"/>
      <c r="AS152" s="27"/>
      <c r="AT152" s="26"/>
      <c r="AU152" s="27"/>
      <c r="AV152" s="26"/>
    </row>
    <row r="153" spans="1:48" s="16" customFormat="1" x14ac:dyDescent="0.25">
      <c r="A153" s="12"/>
      <c r="B153" s="13"/>
      <c r="C153" s="14"/>
      <c r="E153" s="27"/>
      <c r="F153" s="26"/>
      <c r="G153" s="27"/>
      <c r="H153" s="26"/>
      <c r="I153" s="110" t="s">
        <v>234</v>
      </c>
      <c r="J153" s="111">
        <v>9.3000000000000007</v>
      </c>
      <c r="K153" s="27" t="s">
        <v>162</v>
      </c>
      <c r="L153" s="26">
        <v>24</v>
      </c>
      <c r="M153" s="27" t="s">
        <v>254</v>
      </c>
      <c r="N153" s="26">
        <v>36.4</v>
      </c>
      <c r="O153" s="27" t="s">
        <v>162</v>
      </c>
      <c r="P153" s="26">
        <v>24</v>
      </c>
      <c r="Q153" s="27" t="s">
        <v>177</v>
      </c>
      <c r="R153" s="26">
        <v>65.5</v>
      </c>
      <c r="S153" s="112" t="s">
        <v>162</v>
      </c>
      <c r="T153" s="113">
        <v>48</v>
      </c>
      <c r="U153" s="27" t="s">
        <v>254</v>
      </c>
      <c r="V153" s="26">
        <v>36.4</v>
      </c>
      <c r="W153" s="27" t="s">
        <v>254</v>
      </c>
      <c r="X153" s="26">
        <v>36.4</v>
      </c>
      <c r="Y153" s="27" t="s">
        <v>162</v>
      </c>
      <c r="Z153" s="26">
        <v>24</v>
      </c>
      <c r="AA153" s="27" t="s">
        <v>162</v>
      </c>
      <c r="AB153" s="26">
        <v>24</v>
      </c>
      <c r="AC153" s="27" t="s">
        <v>162</v>
      </c>
      <c r="AD153" s="26">
        <v>24</v>
      </c>
      <c r="AE153" s="110" t="s">
        <v>197</v>
      </c>
      <c r="AF153" s="111">
        <v>2.8</v>
      </c>
      <c r="AG153" s="27" t="s">
        <v>162</v>
      </c>
      <c r="AH153" s="26">
        <v>24</v>
      </c>
      <c r="AI153" s="27" t="s">
        <v>162</v>
      </c>
      <c r="AJ153" s="26">
        <v>24</v>
      </c>
      <c r="AK153" s="27" t="s">
        <v>254</v>
      </c>
      <c r="AL153" s="26">
        <v>36.4</v>
      </c>
      <c r="AM153" s="27" t="s">
        <v>162</v>
      </c>
      <c r="AN153" s="26">
        <v>24</v>
      </c>
      <c r="AO153" s="27" t="s">
        <v>162</v>
      </c>
      <c r="AP153" s="26">
        <v>24</v>
      </c>
      <c r="AQ153" s="27" t="s">
        <v>254</v>
      </c>
      <c r="AR153" s="26">
        <v>36.4</v>
      </c>
      <c r="AS153" s="27" t="s">
        <v>162</v>
      </c>
      <c r="AT153" s="26">
        <v>24</v>
      </c>
      <c r="AU153" s="27" t="s">
        <v>162</v>
      </c>
      <c r="AV153" s="26">
        <v>24</v>
      </c>
    </row>
    <row r="154" spans="1:48" s="16" customFormat="1" x14ac:dyDescent="0.25">
      <c r="A154" s="12"/>
      <c r="B154" s="13"/>
      <c r="C154" s="14"/>
      <c r="E154" s="27"/>
      <c r="F154" s="26"/>
      <c r="G154" s="27"/>
      <c r="H154" s="26"/>
      <c r="I154" s="27" t="s">
        <v>177</v>
      </c>
      <c r="J154" s="26">
        <v>65.5</v>
      </c>
      <c r="K154" s="27" t="s">
        <v>254</v>
      </c>
      <c r="L154" s="26">
        <v>36.4</v>
      </c>
      <c r="M154" s="110" t="s">
        <v>197</v>
      </c>
      <c r="N154" s="111">
        <v>2.8</v>
      </c>
      <c r="O154" s="110" t="s">
        <v>197</v>
      </c>
      <c r="P154" s="111">
        <v>2.8</v>
      </c>
      <c r="Q154" s="27" t="s">
        <v>223</v>
      </c>
      <c r="R154" s="26">
        <v>30.1</v>
      </c>
      <c r="S154" s="27" t="s">
        <v>177</v>
      </c>
      <c r="T154" s="26">
        <v>65.5</v>
      </c>
      <c r="U154" s="110" t="s">
        <v>197</v>
      </c>
      <c r="V154" s="111">
        <v>2.8</v>
      </c>
      <c r="W154" s="110" t="s">
        <v>234</v>
      </c>
      <c r="X154" s="111">
        <v>9.3000000000000007</v>
      </c>
      <c r="Y154" s="110" t="s">
        <v>234</v>
      </c>
      <c r="Z154" s="111">
        <v>9.3000000000000007</v>
      </c>
      <c r="AA154" s="27" t="s">
        <v>254</v>
      </c>
      <c r="AB154" s="26">
        <v>36.4</v>
      </c>
      <c r="AC154" s="110" t="s">
        <v>163</v>
      </c>
      <c r="AD154" s="111">
        <v>-5.5</v>
      </c>
      <c r="AE154" s="27" t="s">
        <v>177</v>
      </c>
      <c r="AF154" s="26">
        <v>65.5</v>
      </c>
      <c r="AG154" s="110" t="s">
        <v>197</v>
      </c>
      <c r="AH154" s="111">
        <v>2.8</v>
      </c>
      <c r="AI154" s="27" t="s">
        <v>254</v>
      </c>
      <c r="AJ154" s="26">
        <v>36.4</v>
      </c>
      <c r="AK154" s="110" t="s">
        <v>163</v>
      </c>
      <c r="AL154" s="111">
        <v>-5.5</v>
      </c>
      <c r="AM154" s="27" t="s">
        <v>177</v>
      </c>
      <c r="AN154" s="26">
        <v>65.5</v>
      </c>
      <c r="AO154" s="27" t="s">
        <v>177</v>
      </c>
      <c r="AP154" s="26">
        <v>65.5</v>
      </c>
      <c r="AQ154" s="110" t="s">
        <v>197</v>
      </c>
      <c r="AR154" s="111">
        <v>2.8</v>
      </c>
      <c r="AS154" s="110" t="s">
        <v>234</v>
      </c>
      <c r="AT154" s="111">
        <v>9.3000000000000007</v>
      </c>
      <c r="AU154" s="110" t="s">
        <v>234</v>
      </c>
      <c r="AV154" s="111">
        <v>9.3000000000000007</v>
      </c>
    </row>
    <row r="155" spans="1:48" s="16" customFormat="1" x14ac:dyDescent="0.25">
      <c r="A155" s="12"/>
      <c r="B155" s="13"/>
      <c r="C155" s="14"/>
      <c r="E155" s="27"/>
      <c r="F155" s="26"/>
      <c r="G155" s="27"/>
      <c r="H155" s="26"/>
      <c r="I155" s="110" t="s">
        <v>163</v>
      </c>
      <c r="J155" s="111">
        <v>-11</v>
      </c>
      <c r="K155" s="110" t="s">
        <v>197</v>
      </c>
      <c r="L155" s="111">
        <v>2.8</v>
      </c>
      <c r="M155" s="27" t="s">
        <v>177</v>
      </c>
      <c r="N155" s="26">
        <v>65.5</v>
      </c>
      <c r="O155" s="27" t="s">
        <v>223</v>
      </c>
      <c r="P155" s="26">
        <v>30.1</v>
      </c>
      <c r="Q155" s="110" t="s">
        <v>163</v>
      </c>
      <c r="R155" s="111">
        <v>-5.5</v>
      </c>
      <c r="S155" s="27" t="s">
        <v>223</v>
      </c>
      <c r="T155" s="26">
        <v>30.1</v>
      </c>
      <c r="U155" s="27" t="s">
        <v>177</v>
      </c>
      <c r="V155" s="26">
        <v>65.5</v>
      </c>
      <c r="W155" s="110" t="s">
        <v>197</v>
      </c>
      <c r="X155" s="111">
        <v>2.8</v>
      </c>
      <c r="Y155" s="110" t="s">
        <v>197</v>
      </c>
      <c r="Z155" s="111">
        <v>2.8</v>
      </c>
      <c r="AA155" s="27"/>
      <c r="AB155" s="26"/>
      <c r="AC155" s="27"/>
      <c r="AD155" s="26"/>
      <c r="AE155" s="27" t="s">
        <v>223</v>
      </c>
      <c r="AF155" s="26">
        <v>30.1</v>
      </c>
      <c r="AG155" s="27" t="s">
        <v>177</v>
      </c>
      <c r="AH155" s="26">
        <v>65.5</v>
      </c>
      <c r="AI155" s="110" t="s">
        <v>197</v>
      </c>
      <c r="AJ155" s="111">
        <v>2.8</v>
      </c>
      <c r="AK155" s="27"/>
      <c r="AL155" s="26"/>
      <c r="AM155" s="27" t="s">
        <v>223</v>
      </c>
      <c r="AN155" s="26">
        <v>30.1</v>
      </c>
      <c r="AO155" s="27" t="s">
        <v>223</v>
      </c>
      <c r="AP155" s="26">
        <v>30.1</v>
      </c>
      <c r="AQ155" s="27" t="s">
        <v>223</v>
      </c>
      <c r="AR155" s="26">
        <v>30.1</v>
      </c>
      <c r="AS155" s="27" t="s">
        <v>223</v>
      </c>
      <c r="AT155" s="26">
        <v>30.1</v>
      </c>
      <c r="AU155" s="27" t="s">
        <v>223</v>
      </c>
      <c r="AV155" s="26">
        <v>30.1</v>
      </c>
    </row>
    <row r="156" spans="1:48" s="16" customFormat="1" x14ac:dyDescent="0.25">
      <c r="A156" s="12"/>
      <c r="B156" s="13"/>
      <c r="C156" s="14"/>
      <c r="E156" s="27"/>
      <c r="F156" s="26"/>
      <c r="G156" s="27"/>
      <c r="H156" s="26"/>
      <c r="I156" s="27"/>
      <c r="J156" s="26"/>
      <c r="K156" s="27" t="s">
        <v>177</v>
      </c>
      <c r="L156" s="26">
        <v>65.5</v>
      </c>
      <c r="M156" s="110" t="s">
        <v>163</v>
      </c>
      <c r="N156" s="111">
        <v>-5.5</v>
      </c>
      <c r="O156" s="27"/>
      <c r="P156" s="26"/>
      <c r="Q156" s="27"/>
      <c r="R156" s="26"/>
      <c r="S156" s="27"/>
      <c r="T156" s="26"/>
      <c r="U156" s="110" t="s">
        <v>163</v>
      </c>
      <c r="V156" s="111">
        <v>-5.5</v>
      </c>
      <c r="W156" s="110" t="s">
        <v>163</v>
      </c>
      <c r="X156" s="111">
        <v>-5.5</v>
      </c>
      <c r="Y156" s="27" t="s">
        <v>177</v>
      </c>
      <c r="Z156" s="26">
        <v>65.5</v>
      </c>
      <c r="AA156" s="27"/>
      <c r="AB156" s="26"/>
      <c r="AC156" s="27"/>
      <c r="AD156" s="26"/>
      <c r="AE156" s="110" t="s">
        <v>163</v>
      </c>
      <c r="AF156" s="111">
        <v>-5.5</v>
      </c>
      <c r="AG156" s="110" t="s">
        <v>215</v>
      </c>
      <c r="AH156" s="111">
        <v>6.9</v>
      </c>
      <c r="AI156" s="27" t="s">
        <v>177</v>
      </c>
      <c r="AJ156" s="26">
        <v>65.5</v>
      </c>
      <c r="AK156" s="27"/>
      <c r="AL156" s="26"/>
      <c r="AM156" s="27"/>
      <c r="AN156" s="26"/>
      <c r="AO156" s="27"/>
      <c r="AP156" s="26"/>
      <c r="AQ156" s="110" t="s">
        <v>163</v>
      </c>
      <c r="AR156" s="111">
        <v>-5.5</v>
      </c>
      <c r="AS156" s="27"/>
      <c r="AT156" s="26"/>
      <c r="AU156" s="27"/>
      <c r="AV156" s="26"/>
    </row>
    <row r="157" spans="1:48" s="16" customFormat="1" x14ac:dyDescent="0.25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27"/>
      <c r="V157" s="26"/>
      <c r="W157" s="110" t="s">
        <v>215</v>
      </c>
      <c r="X157" s="111">
        <v>6.9</v>
      </c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  <c r="AU157" s="27"/>
      <c r="AV157" s="26"/>
    </row>
    <row r="158" spans="1:48" s="16" customFormat="1" x14ac:dyDescent="0.25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  <c r="AU158" s="27"/>
      <c r="AV158" s="26"/>
    </row>
    <row r="159" spans="1:48" s="10" customFormat="1" x14ac:dyDescent="0.25">
      <c r="A159" s="12"/>
      <c r="B159" s="13"/>
      <c r="C159" s="14"/>
      <c r="E159" s="17"/>
      <c r="F159" s="15">
        <f>SUM(F151:F158)</f>
        <v>0</v>
      </c>
      <c r="G159" s="17"/>
      <c r="H159" s="15"/>
      <c r="I159" s="17"/>
      <c r="J159" s="15">
        <f>SUM(J151:J158)</f>
        <v>299.60000000000002</v>
      </c>
      <c r="K159" s="18"/>
      <c r="L159" s="15">
        <f>SUM(L151:L158)</f>
        <v>402.9</v>
      </c>
      <c r="M159" s="17"/>
      <c r="N159" s="15">
        <f>SUM(N151:N158)</f>
        <v>377.3</v>
      </c>
      <c r="O159" s="17"/>
      <c r="P159" s="15">
        <f>SUM(P151:P158)</f>
        <v>323.20000000000005</v>
      </c>
      <c r="Q159" s="17"/>
      <c r="R159" s="15">
        <f>SUM(R151:R158)</f>
        <v>327.80000000000007</v>
      </c>
      <c r="S159" s="17"/>
      <c r="T159" s="15">
        <f>SUM(T151:T158)</f>
        <v>363.90000000000009</v>
      </c>
      <c r="U159" s="17"/>
      <c r="V159" s="15">
        <f>SUM(V151:V158)</f>
        <v>420.9</v>
      </c>
      <c r="W159" s="17"/>
      <c r="X159" s="15">
        <f>SUM(X151:X158)</f>
        <v>380.79999999999995</v>
      </c>
      <c r="Y159" s="17"/>
      <c r="Z159" s="15">
        <f>SUM(Z151:Z158)</f>
        <v>348.20000000000005</v>
      </c>
      <c r="AA159" s="17"/>
      <c r="AB159" s="15">
        <f>SUM(AB151:AB158)</f>
        <v>222.2</v>
      </c>
      <c r="AC159" s="17"/>
      <c r="AD159" s="15">
        <f>SUM(AD151:AD158)</f>
        <v>222.2</v>
      </c>
      <c r="AE159" s="17"/>
      <c r="AF159" s="15">
        <f>SUM(AF151:AF158)</f>
        <v>352.30000000000007</v>
      </c>
      <c r="AG159" s="17"/>
      <c r="AH159" s="15">
        <f>SUM(AH151:AH158)</f>
        <v>364.59999999999997</v>
      </c>
      <c r="AI159" s="17"/>
      <c r="AJ159" s="15">
        <f>SUM(AJ151:AJ158)</f>
        <v>402.9</v>
      </c>
      <c r="AK159" s="17"/>
      <c r="AL159" s="15">
        <f>SUM(AL151:AL158)</f>
        <v>222.10000000000002</v>
      </c>
      <c r="AM159" s="17"/>
      <c r="AN159" s="15">
        <f>SUM(AN151:AN158)</f>
        <v>312.10000000000002</v>
      </c>
      <c r="AO159" s="18"/>
      <c r="AP159" s="15">
        <f>SUM(AP151:AP158)</f>
        <v>341.1</v>
      </c>
      <c r="AQ159" s="18"/>
      <c r="AR159" s="15">
        <f>SUM(AR151:AR158)</f>
        <v>341.59999999999997</v>
      </c>
      <c r="AS159" s="17"/>
      <c r="AT159" s="15">
        <f>SUM(AT151:AT158)</f>
        <v>310.90000000000003</v>
      </c>
      <c r="AU159" s="17"/>
      <c r="AV159" s="15">
        <f>SUM(AV151:AV158)</f>
        <v>271.8</v>
      </c>
    </row>
    <row r="160" spans="1:48" x14ac:dyDescent="0.25">
      <c r="A160" s="12"/>
      <c r="B160" s="13"/>
      <c r="C160" s="14"/>
      <c r="E160" s="27"/>
      <c r="F160" s="26"/>
      <c r="G160" s="27"/>
      <c r="H160" s="26"/>
      <c r="I160" s="27"/>
      <c r="J160" s="26"/>
      <c r="K160" s="28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7"/>
      <c r="AN160" s="26"/>
      <c r="AO160" s="28"/>
      <c r="AP160" s="26"/>
      <c r="AQ160" s="28"/>
      <c r="AR160" s="26"/>
      <c r="AS160" s="27"/>
      <c r="AT160" s="26"/>
      <c r="AU160" s="27"/>
      <c r="AV160" s="26"/>
    </row>
    <row r="161" spans="1:48" s="16" customFormat="1" x14ac:dyDescent="0.25">
      <c r="A161" s="12"/>
      <c r="B161" s="13"/>
      <c r="C161" s="14"/>
      <c r="E161" s="27"/>
      <c r="F161" s="26"/>
      <c r="G161" s="27"/>
      <c r="H161" s="26"/>
      <c r="I161" s="110" t="s">
        <v>177</v>
      </c>
      <c r="J161" s="111">
        <v>6.9</v>
      </c>
      <c r="K161" s="27" t="s">
        <v>162</v>
      </c>
      <c r="L161" s="26">
        <v>26.2</v>
      </c>
      <c r="M161" s="27" t="s">
        <v>254</v>
      </c>
      <c r="N161" s="26">
        <v>32</v>
      </c>
      <c r="O161" s="27" t="s">
        <v>162</v>
      </c>
      <c r="P161" s="26">
        <v>26.2</v>
      </c>
      <c r="Q161" s="110" t="s">
        <v>177</v>
      </c>
      <c r="R161" s="111">
        <v>15.5</v>
      </c>
      <c r="S161" s="27" t="s">
        <v>162</v>
      </c>
      <c r="T161" s="26">
        <v>26.2</v>
      </c>
      <c r="U161" s="27" t="s">
        <v>254</v>
      </c>
      <c r="V161" s="26">
        <v>32</v>
      </c>
      <c r="W161" s="112" t="s">
        <v>254</v>
      </c>
      <c r="X161" s="113">
        <v>72</v>
      </c>
      <c r="Y161" s="27" t="s">
        <v>162</v>
      </c>
      <c r="Z161" s="26">
        <v>26.2</v>
      </c>
      <c r="AA161" s="112" t="s">
        <v>162</v>
      </c>
      <c r="AB161" s="113">
        <v>59</v>
      </c>
      <c r="AC161" s="27" t="s">
        <v>162</v>
      </c>
      <c r="AD161" s="26">
        <v>26.2</v>
      </c>
      <c r="AE161" s="110" t="s">
        <v>177</v>
      </c>
      <c r="AF161" s="111">
        <v>15.5</v>
      </c>
      <c r="AG161" s="27" t="s">
        <v>162</v>
      </c>
      <c r="AH161" s="26">
        <v>26.2</v>
      </c>
      <c r="AI161" s="27" t="s">
        <v>162</v>
      </c>
      <c r="AJ161" s="26">
        <v>26.2</v>
      </c>
      <c r="AK161" s="27" t="s">
        <v>254</v>
      </c>
      <c r="AL161" s="26">
        <v>32</v>
      </c>
      <c r="AM161" s="27" t="s">
        <v>162</v>
      </c>
      <c r="AN161" s="26">
        <v>26.2</v>
      </c>
      <c r="AO161" s="27" t="s">
        <v>162</v>
      </c>
      <c r="AP161" s="26">
        <v>26.2</v>
      </c>
      <c r="AQ161" s="27" t="s">
        <v>254</v>
      </c>
      <c r="AR161" s="26">
        <v>32</v>
      </c>
      <c r="AS161" s="27" t="s">
        <v>162</v>
      </c>
      <c r="AT161" s="26">
        <v>26.2</v>
      </c>
      <c r="AU161" s="27" t="s">
        <v>162</v>
      </c>
      <c r="AV161" s="26">
        <v>26.2</v>
      </c>
    </row>
    <row r="162" spans="1:48" s="16" customFormat="1" x14ac:dyDescent="0.25">
      <c r="A162" s="12"/>
      <c r="B162" s="13"/>
      <c r="C162" s="14"/>
      <c r="E162" s="27"/>
      <c r="F162" s="26"/>
      <c r="G162" s="27"/>
      <c r="H162" s="26"/>
      <c r="I162" s="27"/>
      <c r="J162" s="26"/>
      <c r="K162" s="27" t="s">
        <v>254</v>
      </c>
      <c r="L162" s="26">
        <v>32</v>
      </c>
      <c r="M162" s="110" t="s">
        <v>177</v>
      </c>
      <c r="N162" s="111">
        <v>6.9</v>
      </c>
      <c r="O162" s="110" t="s">
        <v>223</v>
      </c>
      <c r="P162" s="111">
        <v>9.1999999999999993</v>
      </c>
      <c r="Q162" s="110" t="s">
        <v>223</v>
      </c>
      <c r="R162" s="111">
        <v>9.1999999999999993</v>
      </c>
      <c r="S162" s="110" t="s">
        <v>177</v>
      </c>
      <c r="T162" s="111">
        <v>6.9</v>
      </c>
      <c r="U162" s="110" t="s">
        <v>177</v>
      </c>
      <c r="V162" s="111">
        <v>15.5</v>
      </c>
      <c r="W162" s="27"/>
      <c r="X162" s="26"/>
      <c r="Y162" s="110" t="s">
        <v>177</v>
      </c>
      <c r="Z162" s="111">
        <v>6.9</v>
      </c>
      <c r="AA162" s="27" t="s">
        <v>254</v>
      </c>
      <c r="AB162" s="26">
        <v>32</v>
      </c>
      <c r="AC162" s="27"/>
      <c r="AD162" s="26"/>
      <c r="AE162" s="110" t="s">
        <v>223</v>
      </c>
      <c r="AF162" s="111">
        <v>9.1999999999999993</v>
      </c>
      <c r="AG162" s="110" t="s">
        <v>177</v>
      </c>
      <c r="AH162" s="111">
        <v>6.9</v>
      </c>
      <c r="AI162" s="27" t="s">
        <v>254</v>
      </c>
      <c r="AJ162" s="26">
        <v>32</v>
      </c>
      <c r="AK162" s="27"/>
      <c r="AL162" s="26"/>
      <c r="AM162" s="110" t="s">
        <v>177</v>
      </c>
      <c r="AN162" s="111">
        <v>6.9</v>
      </c>
      <c r="AO162" s="110" t="s">
        <v>177</v>
      </c>
      <c r="AP162" s="111">
        <v>6.9</v>
      </c>
      <c r="AQ162" s="110" t="s">
        <v>223</v>
      </c>
      <c r="AR162" s="111">
        <v>20.7</v>
      </c>
      <c r="AS162" s="110" t="s">
        <v>223</v>
      </c>
      <c r="AT162" s="111">
        <v>9.1999999999999993</v>
      </c>
      <c r="AU162" s="110" t="s">
        <v>223</v>
      </c>
      <c r="AV162" s="111">
        <v>9.1999999999999993</v>
      </c>
    </row>
    <row r="163" spans="1:48" s="16" customFormat="1" x14ac:dyDescent="0.25">
      <c r="A163" s="12"/>
      <c r="B163" s="13"/>
      <c r="C163" s="14"/>
      <c r="E163" s="27"/>
      <c r="F163" s="26"/>
      <c r="G163" s="27"/>
      <c r="H163" s="26"/>
      <c r="I163" s="27"/>
      <c r="J163" s="26"/>
      <c r="K163" s="110" t="s">
        <v>177</v>
      </c>
      <c r="L163" s="111">
        <v>6.9</v>
      </c>
      <c r="M163" s="27"/>
      <c r="N163" s="26"/>
      <c r="O163" s="27"/>
      <c r="P163" s="26"/>
      <c r="Q163" s="27"/>
      <c r="R163" s="26"/>
      <c r="S163" s="110" t="s">
        <v>223</v>
      </c>
      <c r="T163" s="111">
        <v>9.1999999999999993</v>
      </c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27"/>
      <c r="AH163" s="26"/>
      <c r="AI163" s="110" t="s">
        <v>177</v>
      </c>
      <c r="AJ163" s="111">
        <v>6.9</v>
      </c>
      <c r="AK163" s="27"/>
      <c r="AL163" s="26"/>
      <c r="AM163" s="110" t="s">
        <v>223</v>
      </c>
      <c r="AN163" s="111">
        <v>9.1999999999999993</v>
      </c>
      <c r="AO163" s="110" t="s">
        <v>223</v>
      </c>
      <c r="AP163" s="111">
        <v>9.1999999999999993</v>
      </c>
      <c r="AQ163" s="27"/>
      <c r="AR163" s="26"/>
      <c r="AS163" s="27"/>
      <c r="AT163" s="26"/>
      <c r="AU163" s="27"/>
      <c r="AV163" s="26"/>
    </row>
    <row r="164" spans="1:48" s="16" customFormat="1" x14ac:dyDescent="0.25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  <c r="AU164" s="27"/>
      <c r="AV164" s="26"/>
    </row>
    <row r="165" spans="1:48" s="10" customFormat="1" x14ac:dyDescent="0.25">
      <c r="A165" s="12"/>
      <c r="B165" s="13"/>
      <c r="C165" s="14"/>
      <c r="E165" s="17"/>
      <c r="F165" s="15">
        <f>SUM(F159:F164)</f>
        <v>0</v>
      </c>
      <c r="G165" s="17"/>
      <c r="H165" s="15"/>
      <c r="I165" s="17"/>
      <c r="J165" s="15">
        <f>SUM(J159:J164)</f>
        <v>306.5</v>
      </c>
      <c r="K165" s="18"/>
      <c r="L165" s="15">
        <f>SUM(L159:L164)</f>
        <v>467.99999999999994</v>
      </c>
      <c r="M165" s="17"/>
      <c r="N165" s="15">
        <f>SUM(N159:N164)</f>
        <v>416.2</v>
      </c>
      <c r="O165" s="17"/>
      <c r="P165" s="15">
        <f>SUM(P159:P164)</f>
        <v>358.6</v>
      </c>
      <c r="Q165" s="17"/>
      <c r="R165" s="15">
        <f>SUM(R159:R164)</f>
        <v>352.50000000000006</v>
      </c>
      <c r="S165" s="17"/>
      <c r="T165" s="15">
        <f>SUM(T159:T164)</f>
        <v>406.20000000000005</v>
      </c>
      <c r="U165" s="17"/>
      <c r="V165" s="15">
        <f>SUM(V159:V164)</f>
        <v>468.4</v>
      </c>
      <c r="W165" s="17"/>
      <c r="X165" s="15">
        <f>SUM(X159:X164)</f>
        <v>452.79999999999995</v>
      </c>
      <c r="Y165" s="17"/>
      <c r="Z165" s="15">
        <f>SUM(Z159:Z164)</f>
        <v>381.3</v>
      </c>
      <c r="AA165" s="17"/>
      <c r="AB165" s="15">
        <f>SUM(AB159:AB164)</f>
        <v>313.2</v>
      </c>
      <c r="AC165" s="17"/>
      <c r="AD165" s="15">
        <f>SUM(AD159:AD164)</f>
        <v>248.39999999999998</v>
      </c>
      <c r="AE165" s="17"/>
      <c r="AF165" s="15">
        <f>SUM(AF159:AF164)</f>
        <v>377.00000000000006</v>
      </c>
      <c r="AG165" s="17"/>
      <c r="AH165" s="15">
        <f>SUM(AH159:AH164)</f>
        <v>397.69999999999993</v>
      </c>
      <c r="AI165" s="17"/>
      <c r="AJ165" s="15">
        <f>SUM(AJ159:AJ164)</f>
        <v>467.99999999999994</v>
      </c>
      <c r="AK165" s="17"/>
      <c r="AL165" s="15">
        <f>SUM(AL159:AL164)</f>
        <v>254.10000000000002</v>
      </c>
      <c r="AM165" s="17"/>
      <c r="AN165" s="15">
        <f>SUM(AN159:AN164)</f>
        <v>354.4</v>
      </c>
      <c r="AO165" s="18"/>
      <c r="AP165" s="15">
        <f>SUM(AP159:AP164)</f>
        <v>383.4</v>
      </c>
      <c r="AQ165" s="18"/>
      <c r="AR165" s="15">
        <f>SUM(AR159:AR164)</f>
        <v>394.29999999999995</v>
      </c>
      <c r="AS165" s="17"/>
      <c r="AT165" s="15">
        <f>SUM(AT159:AT164)</f>
        <v>346.3</v>
      </c>
      <c r="AU165" s="17"/>
      <c r="AV165" s="15">
        <f>SUM(AV159:AV164)</f>
        <v>307.2</v>
      </c>
    </row>
    <row r="166" spans="1:48" ht="13.5" customHeight="1" x14ac:dyDescent="0.25">
      <c r="A166" s="12"/>
      <c r="B166" s="13"/>
      <c r="C166" s="14"/>
      <c r="E166" s="27"/>
      <c r="F166" s="26"/>
      <c r="G166" s="27"/>
      <c r="H166" s="26"/>
      <c r="I166" s="27"/>
      <c r="J166" s="26"/>
      <c r="K166" s="28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7"/>
      <c r="AN166" s="26"/>
      <c r="AO166" s="28"/>
      <c r="AP166" s="26"/>
      <c r="AQ166" s="28"/>
      <c r="AR166" s="26"/>
      <c r="AS166" s="27"/>
      <c r="AT166" s="26"/>
      <c r="AU166" s="27"/>
      <c r="AV166" s="26"/>
    </row>
    <row r="167" spans="1:48" s="16" customFormat="1" x14ac:dyDescent="0.25">
      <c r="A167" s="12"/>
      <c r="B167" s="13"/>
      <c r="C167" s="14"/>
      <c r="E167" s="27"/>
      <c r="F167" s="26"/>
      <c r="G167" s="27"/>
      <c r="H167" s="26"/>
      <c r="I167" s="27"/>
      <c r="J167" s="26"/>
      <c r="K167" s="114" t="s">
        <v>162</v>
      </c>
      <c r="L167" s="115">
        <v>54.8</v>
      </c>
      <c r="M167" s="110" t="s">
        <v>254</v>
      </c>
      <c r="N167" s="111">
        <v>1.5</v>
      </c>
      <c r="O167" s="114" t="s">
        <v>162</v>
      </c>
      <c r="P167" s="115">
        <v>54.8</v>
      </c>
      <c r="Q167" s="27"/>
      <c r="R167" s="26"/>
      <c r="S167" s="114" t="s">
        <v>162</v>
      </c>
      <c r="T167" s="115">
        <v>54.8</v>
      </c>
      <c r="U167" s="110" t="s">
        <v>254</v>
      </c>
      <c r="V167" s="111">
        <v>0.6</v>
      </c>
      <c r="W167" s="110" t="s">
        <v>254</v>
      </c>
      <c r="X167" s="111">
        <v>0.6</v>
      </c>
      <c r="Y167" s="114" t="s">
        <v>162</v>
      </c>
      <c r="Z167" s="115">
        <v>107</v>
      </c>
      <c r="AA167" s="114" t="s">
        <v>162</v>
      </c>
      <c r="AB167" s="115">
        <v>54.8</v>
      </c>
      <c r="AC167" s="114" t="s">
        <v>162</v>
      </c>
      <c r="AD167" s="115">
        <v>107</v>
      </c>
      <c r="AE167" s="27"/>
      <c r="AF167" s="26"/>
      <c r="AG167" s="114" t="s">
        <v>162</v>
      </c>
      <c r="AH167" s="115">
        <v>107</v>
      </c>
      <c r="AI167" s="114" t="s">
        <v>162</v>
      </c>
      <c r="AJ167" s="115">
        <v>107</v>
      </c>
      <c r="AK167" s="110" t="s">
        <v>254</v>
      </c>
      <c r="AL167" s="111">
        <v>1.5</v>
      </c>
      <c r="AM167" s="114" t="s">
        <v>162</v>
      </c>
      <c r="AN167" s="115">
        <v>107</v>
      </c>
      <c r="AO167" s="114" t="s">
        <v>162</v>
      </c>
      <c r="AP167" s="115">
        <v>54.8</v>
      </c>
      <c r="AQ167" s="110" t="s">
        <v>254</v>
      </c>
      <c r="AR167" s="111">
        <v>0.6</v>
      </c>
      <c r="AS167" s="114" t="s">
        <v>162</v>
      </c>
      <c r="AT167" s="115">
        <v>107</v>
      </c>
      <c r="AU167" s="114" t="s">
        <v>162</v>
      </c>
      <c r="AV167" s="115">
        <v>107</v>
      </c>
    </row>
    <row r="168" spans="1:48" s="16" customFormat="1" x14ac:dyDescent="0.25">
      <c r="A168" s="12"/>
      <c r="B168" s="13"/>
      <c r="C168" s="14"/>
      <c r="E168" s="27"/>
      <c r="F168" s="26"/>
      <c r="G168" s="27"/>
      <c r="H168" s="26"/>
      <c r="I168" s="27"/>
      <c r="J168" s="26"/>
      <c r="K168" s="110" t="s">
        <v>254</v>
      </c>
      <c r="L168" s="111">
        <v>0.6</v>
      </c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27"/>
      <c r="Z168" s="26"/>
      <c r="AA168" s="110" t="s">
        <v>254</v>
      </c>
      <c r="AB168" s="111">
        <v>0.6</v>
      </c>
      <c r="AC168" s="27"/>
      <c r="AD168" s="26"/>
      <c r="AE168" s="27"/>
      <c r="AF168" s="26"/>
      <c r="AG168" s="27"/>
      <c r="AH168" s="26"/>
      <c r="AI168" s="110" t="s">
        <v>254</v>
      </c>
      <c r="AJ168" s="111">
        <v>0.6</v>
      </c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  <c r="AU168" s="27"/>
      <c r="AV168" s="26"/>
    </row>
    <row r="169" spans="1:48" s="16" customFormat="1" x14ac:dyDescent="0.25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  <c r="AU169" s="27"/>
      <c r="AV169" s="26"/>
    </row>
    <row r="170" spans="1:48" s="10" customFormat="1" ht="13.2" x14ac:dyDescent="0.25">
      <c r="A170" s="19"/>
      <c r="B170" s="20"/>
      <c r="C170" s="22" t="s">
        <v>41</v>
      </c>
      <c r="D170" s="23"/>
      <c r="E170" s="24"/>
      <c r="F170" s="25">
        <f>SUM(F165:F169)</f>
        <v>0</v>
      </c>
      <c r="G170" s="24"/>
      <c r="H170" s="25"/>
      <c r="I170" s="24"/>
      <c r="J170" s="25">
        <f>SUM(J165:J169)</f>
        <v>306.5</v>
      </c>
      <c r="K170" s="24"/>
      <c r="L170" s="25">
        <f>SUM(L165:L169)</f>
        <v>523.4</v>
      </c>
      <c r="M170" s="24"/>
      <c r="N170" s="25">
        <f>SUM(N165:N169)</f>
        <v>417.7</v>
      </c>
      <c r="O170" s="24"/>
      <c r="P170" s="25">
        <f>SUM(P165:P169)</f>
        <v>413.40000000000003</v>
      </c>
      <c r="Q170" s="24"/>
      <c r="R170" s="25">
        <f>SUM(R165:R169)</f>
        <v>352.50000000000006</v>
      </c>
      <c r="S170" s="24"/>
      <c r="T170" s="25">
        <f>SUM(T165:T169)</f>
        <v>461.00000000000006</v>
      </c>
      <c r="U170" s="24"/>
      <c r="V170" s="25">
        <f>SUM(V165:V169)</f>
        <v>469</v>
      </c>
      <c r="W170" s="24"/>
      <c r="X170" s="25">
        <f>SUM(X165:X169)</f>
        <v>453.4</v>
      </c>
      <c r="Y170" s="24"/>
      <c r="Z170" s="25">
        <f>SUM(Z165:Z169)</f>
        <v>488.3</v>
      </c>
      <c r="AA170" s="24"/>
      <c r="AB170" s="25">
        <f>SUM(AB165:AB169)</f>
        <v>368.6</v>
      </c>
      <c r="AC170" s="24"/>
      <c r="AD170" s="25">
        <f>SUM(AD165:AD169)</f>
        <v>355.4</v>
      </c>
      <c r="AE170" s="24"/>
      <c r="AF170" s="25">
        <f>SUM(AF165:AF169)</f>
        <v>377.00000000000006</v>
      </c>
      <c r="AG170" s="24"/>
      <c r="AH170" s="25">
        <f>SUM(AH165:AH169)</f>
        <v>504.69999999999993</v>
      </c>
      <c r="AI170" s="24"/>
      <c r="AJ170" s="25">
        <f>SUM(AJ165:AJ169)</f>
        <v>575.6</v>
      </c>
      <c r="AK170" s="24"/>
      <c r="AL170" s="25">
        <f>SUM(AL165:AL169)</f>
        <v>255.60000000000002</v>
      </c>
      <c r="AM170" s="24"/>
      <c r="AN170" s="25">
        <f>SUM(AN165:AN169)</f>
        <v>461.4</v>
      </c>
      <c r="AO170" s="24"/>
      <c r="AP170" s="25">
        <f>SUM(AP165:AP169)</f>
        <v>438.2</v>
      </c>
      <c r="AQ170" s="24"/>
      <c r="AR170" s="25">
        <f>SUM(AR165:AR169)</f>
        <v>394.9</v>
      </c>
      <c r="AS170" s="24"/>
      <c r="AT170" s="25">
        <f>SUM(AT165:AT169)</f>
        <v>453.3</v>
      </c>
      <c r="AU170" s="24"/>
      <c r="AV170" s="25">
        <f>SUM(AV165:AV169)</f>
        <v>414.2</v>
      </c>
    </row>
    <row r="171" spans="1:48" x14ac:dyDescent="0.25">
      <c r="A171" s="12"/>
      <c r="B171" s="13"/>
      <c r="C171" s="14"/>
      <c r="E171" s="29"/>
      <c r="F171" s="30"/>
      <c r="G171" s="29"/>
      <c r="H171" s="30"/>
      <c r="I171" s="29"/>
      <c r="J171" s="30"/>
      <c r="K171" s="31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29"/>
      <c r="AN171" s="30"/>
      <c r="AO171" s="31"/>
      <c r="AP171" s="30"/>
      <c r="AQ171" s="31"/>
      <c r="AR171" s="30"/>
      <c r="AS171" s="29"/>
      <c r="AT171" s="30"/>
      <c r="AU171" s="29"/>
      <c r="AV171" s="30"/>
    </row>
    <row r="172" spans="1:48" x14ac:dyDescent="0.25">
      <c r="A172" s="12"/>
      <c r="B172" s="13"/>
      <c r="C172" s="14"/>
    </row>
    <row r="173" spans="1:48" x14ac:dyDescent="0.25">
      <c r="A173" s="119">
        <v>46069</v>
      </c>
      <c r="B173" s="120">
        <v>500</v>
      </c>
      <c r="C173" s="121" t="s">
        <v>44</v>
      </c>
      <c r="E173" s="110" t="s">
        <v>259</v>
      </c>
      <c r="F173" s="111">
        <v>4.5999999999999996</v>
      </c>
      <c r="G173" s="27"/>
      <c r="H173" s="26"/>
      <c r="I173" s="110" t="s">
        <v>191</v>
      </c>
      <c r="J173" s="111">
        <v>-2.9</v>
      </c>
      <c r="K173" s="27" t="s">
        <v>263</v>
      </c>
      <c r="L173" s="26">
        <v>26.8</v>
      </c>
      <c r="M173" s="110" t="s">
        <v>191</v>
      </c>
      <c r="N173" s="111">
        <v>-2.9</v>
      </c>
      <c r="O173" s="110" t="s">
        <v>264</v>
      </c>
      <c r="P173" s="111">
        <v>7.3</v>
      </c>
      <c r="Q173" s="110" t="s">
        <v>191</v>
      </c>
      <c r="R173" s="111">
        <v>-2.9</v>
      </c>
      <c r="S173" s="110" t="s">
        <v>191</v>
      </c>
      <c r="T173" s="111">
        <v>-2.9</v>
      </c>
      <c r="U173" s="110" t="s">
        <v>264</v>
      </c>
      <c r="V173" s="111">
        <v>7.3</v>
      </c>
      <c r="W173" s="110" t="s">
        <v>191</v>
      </c>
      <c r="X173" s="111">
        <v>-2.9</v>
      </c>
      <c r="Y173" s="110" t="s">
        <v>191</v>
      </c>
      <c r="Z173" s="111">
        <v>-2.9</v>
      </c>
      <c r="AA173" s="27" t="s">
        <v>263</v>
      </c>
      <c r="AB173" s="26">
        <v>26.8</v>
      </c>
      <c r="AC173" s="110" t="s">
        <v>191</v>
      </c>
      <c r="AD173" s="111">
        <v>-2.9</v>
      </c>
      <c r="AE173" s="110" t="s">
        <v>191</v>
      </c>
      <c r="AF173" s="111">
        <v>-2.9</v>
      </c>
      <c r="AG173" s="110" t="s">
        <v>191</v>
      </c>
      <c r="AH173" s="111">
        <v>-2.9</v>
      </c>
      <c r="AI173" s="110" t="s">
        <v>191</v>
      </c>
      <c r="AJ173" s="111">
        <v>-2.9</v>
      </c>
      <c r="AK173" s="110" t="s">
        <v>191</v>
      </c>
      <c r="AL173" s="111">
        <v>-2.9</v>
      </c>
      <c r="AM173" s="110" t="s">
        <v>264</v>
      </c>
      <c r="AN173" s="111">
        <v>7.3</v>
      </c>
      <c r="AO173" s="110" t="s">
        <v>191</v>
      </c>
      <c r="AP173" s="111">
        <v>-2.9</v>
      </c>
      <c r="AQ173" s="110" t="s">
        <v>191</v>
      </c>
      <c r="AR173" s="111">
        <v>-2.9</v>
      </c>
      <c r="AS173" s="110" t="s">
        <v>191</v>
      </c>
      <c r="AT173" s="111">
        <v>-2.9</v>
      </c>
      <c r="AU173" s="110" t="s">
        <v>191</v>
      </c>
      <c r="AV173" s="111">
        <v>-2.9</v>
      </c>
    </row>
    <row r="174" spans="1:48" x14ac:dyDescent="0.25">
      <c r="A174" s="12"/>
      <c r="B174" s="13"/>
      <c r="C174" s="14"/>
      <c r="E174" s="27" t="s">
        <v>272</v>
      </c>
      <c r="F174" s="26">
        <v>30.2</v>
      </c>
      <c r="G174" s="27"/>
      <c r="H174" s="26"/>
      <c r="I174" s="27" t="s">
        <v>263</v>
      </c>
      <c r="J174" s="26">
        <v>26.8</v>
      </c>
      <c r="K174" s="27" t="s">
        <v>272</v>
      </c>
      <c r="L174" s="26">
        <v>30.2</v>
      </c>
      <c r="M174" s="110" t="s">
        <v>259</v>
      </c>
      <c r="N174" s="111">
        <v>4.5999999999999996</v>
      </c>
      <c r="O174" s="27" t="s">
        <v>272</v>
      </c>
      <c r="P174" s="26">
        <v>30.2</v>
      </c>
      <c r="Q174" s="27" t="s">
        <v>272</v>
      </c>
      <c r="R174" s="26">
        <v>30.2</v>
      </c>
      <c r="S174" s="110" t="s">
        <v>259</v>
      </c>
      <c r="T174" s="111">
        <v>4.5999999999999996</v>
      </c>
      <c r="U174" s="110" t="s">
        <v>191</v>
      </c>
      <c r="V174" s="111">
        <v>-2.9</v>
      </c>
      <c r="W174" s="27" t="s">
        <v>272</v>
      </c>
      <c r="X174" s="26">
        <v>30.2</v>
      </c>
      <c r="Y174" s="27" t="s">
        <v>272</v>
      </c>
      <c r="Z174" s="26">
        <v>30.2</v>
      </c>
      <c r="AA174" s="27" t="s">
        <v>272</v>
      </c>
      <c r="AB174" s="26">
        <v>30.2</v>
      </c>
      <c r="AC174" s="27" t="s">
        <v>272</v>
      </c>
      <c r="AD174" s="26">
        <v>30.2</v>
      </c>
      <c r="AE174" s="110" t="s">
        <v>259</v>
      </c>
      <c r="AF174" s="111">
        <v>4.5999999999999996</v>
      </c>
      <c r="AG174" s="27" t="s">
        <v>263</v>
      </c>
      <c r="AH174" s="26">
        <v>26.8</v>
      </c>
      <c r="AI174" s="27" t="s">
        <v>272</v>
      </c>
      <c r="AJ174" s="26">
        <v>30.2</v>
      </c>
      <c r="AK174" s="27" t="s">
        <v>272</v>
      </c>
      <c r="AL174" s="26">
        <v>30.2</v>
      </c>
      <c r="AM174" s="110" t="s">
        <v>191</v>
      </c>
      <c r="AN174" s="111">
        <v>-2.9</v>
      </c>
      <c r="AO174" s="27" t="s">
        <v>263</v>
      </c>
      <c r="AP174" s="26">
        <v>26.8</v>
      </c>
      <c r="AQ174" s="110" t="s">
        <v>259</v>
      </c>
      <c r="AR174" s="111">
        <v>4.5999999999999996</v>
      </c>
      <c r="AS174" s="110" t="s">
        <v>259</v>
      </c>
      <c r="AT174" s="111">
        <v>4.5999999999999996</v>
      </c>
      <c r="AU174" s="27" t="s">
        <v>272</v>
      </c>
      <c r="AV174" s="26">
        <v>30.2</v>
      </c>
    </row>
    <row r="175" spans="1:48" x14ac:dyDescent="0.25">
      <c r="A175" s="12"/>
      <c r="B175" s="13"/>
      <c r="C175" s="14"/>
      <c r="E175" s="110" t="s">
        <v>206</v>
      </c>
      <c r="F175" s="111">
        <v>5</v>
      </c>
      <c r="G175" s="27"/>
      <c r="H175" s="26"/>
      <c r="I175" s="27" t="s">
        <v>272</v>
      </c>
      <c r="J175" s="26">
        <v>30.2</v>
      </c>
      <c r="K175" s="110" t="s">
        <v>206</v>
      </c>
      <c r="L175" s="111">
        <v>5</v>
      </c>
      <c r="M175" s="27" t="s">
        <v>272</v>
      </c>
      <c r="N175" s="26">
        <v>30.2</v>
      </c>
      <c r="O175" s="27" t="s">
        <v>261</v>
      </c>
      <c r="P175" s="26">
        <v>24.7</v>
      </c>
      <c r="Q175" s="110" t="s">
        <v>206</v>
      </c>
      <c r="R175" s="111">
        <v>5</v>
      </c>
      <c r="S175" s="27" t="s">
        <v>272</v>
      </c>
      <c r="T175" s="26">
        <v>30.2</v>
      </c>
      <c r="U175" s="110" t="s">
        <v>259</v>
      </c>
      <c r="V175" s="111">
        <v>4.5999999999999996</v>
      </c>
      <c r="W175" s="110" t="s">
        <v>206</v>
      </c>
      <c r="X175" s="111">
        <v>5</v>
      </c>
      <c r="Y175" s="110" t="s">
        <v>206</v>
      </c>
      <c r="Z175" s="111">
        <v>5</v>
      </c>
      <c r="AA175" s="110" t="s">
        <v>206</v>
      </c>
      <c r="AB175" s="111">
        <v>5</v>
      </c>
      <c r="AC175" s="110" t="s">
        <v>206</v>
      </c>
      <c r="AD175" s="111">
        <v>5</v>
      </c>
      <c r="AE175" s="27" t="s">
        <v>272</v>
      </c>
      <c r="AF175" s="26">
        <v>30.2</v>
      </c>
      <c r="AG175" s="27" t="s">
        <v>272</v>
      </c>
      <c r="AH175" s="26">
        <v>30.2</v>
      </c>
      <c r="AI175" s="110" t="s">
        <v>206</v>
      </c>
      <c r="AJ175" s="111">
        <v>5</v>
      </c>
      <c r="AK175" s="110" t="s">
        <v>265</v>
      </c>
      <c r="AL175" s="111">
        <v>9.9</v>
      </c>
      <c r="AM175" s="110" t="s">
        <v>259</v>
      </c>
      <c r="AN175" s="111">
        <v>4.5999999999999996</v>
      </c>
      <c r="AO175" s="27" t="s">
        <v>272</v>
      </c>
      <c r="AP175" s="26">
        <v>30.2</v>
      </c>
      <c r="AQ175" s="27" t="s">
        <v>272</v>
      </c>
      <c r="AR175" s="26">
        <v>30.2</v>
      </c>
      <c r="AS175" s="27" t="s">
        <v>272</v>
      </c>
      <c r="AT175" s="26">
        <v>30.2</v>
      </c>
      <c r="AU175" s="110" t="s">
        <v>206</v>
      </c>
      <c r="AV175" s="111">
        <v>5</v>
      </c>
    </row>
    <row r="176" spans="1:48" x14ac:dyDescent="0.25">
      <c r="A176" s="12"/>
      <c r="B176" s="13"/>
      <c r="C176" s="14"/>
      <c r="E176" s="27" t="s">
        <v>261</v>
      </c>
      <c r="F176" s="26">
        <v>24.7</v>
      </c>
      <c r="G176" s="27"/>
      <c r="H176" s="26"/>
      <c r="I176" s="27" t="s">
        <v>205</v>
      </c>
      <c r="J176" s="26">
        <v>24.6</v>
      </c>
      <c r="K176" s="27" t="s">
        <v>261</v>
      </c>
      <c r="L176" s="26">
        <v>24.7</v>
      </c>
      <c r="M176" s="110" t="s">
        <v>206</v>
      </c>
      <c r="N176" s="111">
        <v>5</v>
      </c>
      <c r="O176" s="27" t="s">
        <v>183</v>
      </c>
      <c r="P176" s="26">
        <v>30</v>
      </c>
      <c r="Q176" s="27" t="s">
        <v>261</v>
      </c>
      <c r="R176" s="26">
        <v>24.7</v>
      </c>
      <c r="S176" s="110" t="s">
        <v>206</v>
      </c>
      <c r="T176" s="111">
        <v>5</v>
      </c>
      <c r="U176" s="27" t="s">
        <v>272</v>
      </c>
      <c r="V176" s="26">
        <v>30.2</v>
      </c>
      <c r="W176" s="27" t="s">
        <v>261</v>
      </c>
      <c r="X176" s="26">
        <v>24.7</v>
      </c>
      <c r="Y176" s="27" t="s">
        <v>205</v>
      </c>
      <c r="Z176" s="26">
        <v>24.6</v>
      </c>
      <c r="AA176" s="27" t="s">
        <v>183</v>
      </c>
      <c r="AB176" s="26">
        <v>30</v>
      </c>
      <c r="AC176" s="27" t="s">
        <v>261</v>
      </c>
      <c r="AD176" s="26">
        <v>24.7</v>
      </c>
      <c r="AE176" s="110" t="s">
        <v>206</v>
      </c>
      <c r="AF176" s="111">
        <v>5</v>
      </c>
      <c r="AG176" s="110" t="s">
        <v>206</v>
      </c>
      <c r="AH176" s="111">
        <v>5</v>
      </c>
      <c r="AI176" s="27" t="s">
        <v>261</v>
      </c>
      <c r="AJ176" s="26">
        <v>24.7</v>
      </c>
      <c r="AK176" s="110" t="s">
        <v>206</v>
      </c>
      <c r="AL176" s="111">
        <v>5</v>
      </c>
      <c r="AM176" s="27" t="s">
        <v>272</v>
      </c>
      <c r="AN176" s="26">
        <v>30.2</v>
      </c>
      <c r="AO176" s="110" t="s">
        <v>206</v>
      </c>
      <c r="AP176" s="111">
        <v>5</v>
      </c>
      <c r="AQ176" s="110" t="s">
        <v>206</v>
      </c>
      <c r="AR176" s="111">
        <v>5</v>
      </c>
      <c r="AS176" s="110" t="s">
        <v>206</v>
      </c>
      <c r="AT176" s="111">
        <v>5</v>
      </c>
      <c r="AU176" s="27" t="s">
        <v>261</v>
      </c>
      <c r="AV176" s="26">
        <v>24.7</v>
      </c>
    </row>
    <row r="177" spans="1:48" x14ac:dyDescent="0.25">
      <c r="A177" s="12"/>
      <c r="B177" s="13"/>
      <c r="C177" s="14"/>
      <c r="E177" s="27" t="s">
        <v>183</v>
      </c>
      <c r="F177" s="26">
        <v>30</v>
      </c>
      <c r="G177" s="27"/>
      <c r="H177" s="26"/>
      <c r="I177" s="27" t="s">
        <v>261</v>
      </c>
      <c r="J177" s="26">
        <v>24.7</v>
      </c>
      <c r="K177" s="27" t="s">
        <v>271</v>
      </c>
      <c r="L177" s="26">
        <v>26.9</v>
      </c>
      <c r="M177" s="27" t="s">
        <v>183</v>
      </c>
      <c r="N177" s="26">
        <v>30</v>
      </c>
      <c r="O177" s="110" t="s">
        <v>270</v>
      </c>
      <c r="P177" s="111">
        <v>5.4</v>
      </c>
      <c r="Q177" s="27" t="s">
        <v>269</v>
      </c>
      <c r="R177" s="26">
        <v>31.2</v>
      </c>
      <c r="S177" s="27" t="s">
        <v>183</v>
      </c>
      <c r="T177" s="26">
        <v>30</v>
      </c>
      <c r="U177" s="27" t="s">
        <v>183</v>
      </c>
      <c r="V177" s="26">
        <v>30</v>
      </c>
      <c r="W177" s="27" t="s">
        <v>183</v>
      </c>
      <c r="X177" s="26">
        <v>30</v>
      </c>
      <c r="Y177" s="27" t="s">
        <v>261</v>
      </c>
      <c r="Z177" s="26">
        <v>24.7</v>
      </c>
      <c r="AA177" s="110" t="s">
        <v>267</v>
      </c>
      <c r="AB177" s="111">
        <v>12.3</v>
      </c>
      <c r="AC177" s="27" t="s">
        <v>183</v>
      </c>
      <c r="AD177" s="26">
        <v>30</v>
      </c>
      <c r="AE177" s="27" t="s">
        <v>261</v>
      </c>
      <c r="AF177" s="26">
        <v>24.7</v>
      </c>
      <c r="AG177" s="27" t="s">
        <v>261</v>
      </c>
      <c r="AH177" s="26">
        <v>24.7</v>
      </c>
      <c r="AI177" s="27" t="s">
        <v>183</v>
      </c>
      <c r="AJ177" s="26">
        <v>30</v>
      </c>
      <c r="AK177" s="27" t="s">
        <v>183</v>
      </c>
      <c r="AL177" s="26">
        <v>30</v>
      </c>
      <c r="AM177" s="110" t="s">
        <v>206</v>
      </c>
      <c r="AN177" s="111">
        <v>5</v>
      </c>
      <c r="AO177" s="27" t="s">
        <v>261</v>
      </c>
      <c r="AP177" s="26">
        <v>24.7</v>
      </c>
      <c r="AQ177" s="27" t="s">
        <v>183</v>
      </c>
      <c r="AR177" s="26">
        <v>30</v>
      </c>
      <c r="AS177" s="27" t="s">
        <v>183</v>
      </c>
      <c r="AT177" s="26">
        <v>30</v>
      </c>
      <c r="AU177" s="27" t="s">
        <v>183</v>
      </c>
      <c r="AV177" s="26">
        <v>30</v>
      </c>
    </row>
    <row r="178" spans="1:48" x14ac:dyDescent="0.25">
      <c r="A178" s="12"/>
      <c r="B178" s="13"/>
      <c r="C178" s="14"/>
      <c r="E178" s="110" t="s">
        <v>167</v>
      </c>
      <c r="F178" s="111">
        <v>4.5999999999999996</v>
      </c>
      <c r="G178" s="27"/>
      <c r="H178" s="26"/>
      <c r="I178" s="27" t="s">
        <v>183</v>
      </c>
      <c r="J178" s="26">
        <v>30</v>
      </c>
      <c r="K178" s="110" t="s">
        <v>267</v>
      </c>
      <c r="L178" s="111">
        <v>12.3</v>
      </c>
      <c r="M178" s="27" t="s">
        <v>260</v>
      </c>
      <c r="N178" s="26">
        <v>31.7</v>
      </c>
      <c r="O178" s="27" t="s">
        <v>271</v>
      </c>
      <c r="P178" s="26">
        <v>26.9</v>
      </c>
      <c r="Q178" s="27" t="s">
        <v>260</v>
      </c>
      <c r="R178" s="26">
        <v>31.7</v>
      </c>
      <c r="S178" s="27" t="s">
        <v>260</v>
      </c>
      <c r="T178" s="26">
        <v>31.7</v>
      </c>
      <c r="U178" s="27" t="s">
        <v>260</v>
      </c>
      <c r="V178" s="26">
        <v>31.7</v>
      </c>
      <c r="W178" s="110" t="s">
        <v>268</v>
      </c>
      <c r="X178" s="111">
        <v>10.199999999999999</v>
      </c>
      <c r="Y178" s="27" t="s">
        <v>183</v>
      </c>
      <c r="Z178" s="26">
        <v>30</v>
      </c>
      <c r="AA178" s="27" t="s">
        <v>260</v>
      </c>
      <c r="AB178" s="26">
        <v>31.7</v>
      </c>
      <c r="AC178" s="27" t="s">
        <v>260</v>
      </c>
      <c r="AD178" s="26">
        <v>31.7</v>
      </c>
      <c r="AE178" s="27" t="s">
        <v>183</v>
      </c>
      <c r="AF178" s="26">
        <v>30</v>
      </c>
      <c r="AG178" s="27" t="s">
        <v>260</v>
      </c>
      <c r="AH178" s="26">
        <v>31.7</v>
      </c>
      <c r="AI178" s="110" t="s">
        <v>266</v>
      </c>
      <c r="AJ178" s="111">
        <v>6</v>
      </c>
      <c r="AK178" s="110" t="s">
        <v>266</v>
      </c>
      <c r="AL178" s="111">
        <v>6</v>
      </c>
      <c r="AM178" s="27" t="s">
        <v>261</v>
      </c>
      <c r="AN178" s="26">
        <v>24.7</v>
      </c>
      <c r="AO178" s="27" t="s">
        <v>260</v>
      </c>
      <c r="AP178" s="26">
        <v>31.7</v>
      </c>
      <c r="AQ178" s="27" t="s">
        <v>260</v>
      </c>
      <c r="AR178" s="26">
        <v>31.7</v>
      </c>
      <c r="AS178" s="27" t="s">
        <v>260</v>
      </c>
      <c r="AT178" s="26">
        <v>31.7</v>
      </c>
      <c r="AU178" s="110" t="s">
        <v>262</v>
      </c>
      <c r="AV178" s="111">
        <v>3</v>
      </c>
    </row>
    <row r="179" spans="1:48" x14ac:dyDescent="0.25">
      <c r="A179" s="12"/>
      <c r="B179" s="13"/>
      <c r="C179" s="14"/>
      <c r="E179" s="27"/>
      <c r="F179" s="26"/>
      <c r="G179" s="27"/>
      <c r="H179" s="26"/>
      <c r="I179" s="27"/>
      <c r="J179" s="26"/>
      <c r="K179" s="28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7"/>
      <c r="AN179" s="26"/>
      <c r="AO179" s="28"/>
      <c r="AP179" s="26"/>
      <c r="AQ179" s="28"/>
      <c r="AR179" s="26"/>
      <c r="AS179" s="27"/>
      <c r="AT179" s="26"/>
      <c r="AU179" s="27"/>
      <c r="AV179" s="26"/>
    </row>
    <row r="180" spans="1:48" x14ac:dyDescent="0.25">
      <c r="A180" s="12"/>
      <c r="B180" s="13"/>
      <c r="C180" s="14"/>
      <c r="E180" s="27"/>
      <c r="F180" s="15">
        <f>SUM(F173:F178)</f>
        <v>99.1</v>
      </c>
      <c r="G180" s="27"/>
      <c r="H180" s="15"/>
      <c r="I180" s="27"/>
      <c r="J180" s="15">
        <f>SUM(J173:J178)</f>
        <v>133.4</v>
      </c>
      <c r="K180" s="28"/>
      <c r="L180" s="15">
        <f>SUM(L173:L178)</f>
        <v>125.89999999999999</v>
      </c>
      <c r="M180" s="27"/>
      <c r="N180" s="15">
        <f>SUM(N173:N178)</f>
        <v>98.600000000000009</v>
      </c>
      <c r="O180" s="27"/>
      <c r="P180" s="15">
        <f>SUM(P173:P178)</f>
        <v>124.5</v>
      </c>
      <c r="Q180" s="27"/>
      <c r="R180" s="15">
        <f>SUM(R173:R178)</f>
        <v>119.9</v>
      </c>
      <c r="S180" s="27"/>
      <c r="T180" s="15">
        <f>SUM(T173:T178)</f>
        <v>98.600000000000009</v>
      </c>
      <c r="U180" s="27"/>
      <c r="V180" s="15">
        <f>SUM(V173:V178)</f>
        <v>100.9</v>
      </c>
      <c r="W180" s="27"/>
      <c r="X180" s="15">
        <f>SUM(X173:X178)</f>
        <v>97.2</v>
      </c>
      <c r="Y180" s="27"/>
      <c r="Z180" s="15">
        <f>SUM(Z173:Z178)</f>
        <v>111.6</v>
      </c>
      <c r="AA180" s="27"/>
      <c r="AB180" s="15">
        <f>SUM(AB173:AB178)</f>
        <v>136</v>
      </c>
      <c r="AC180" s="27"/>
      <c r="AD180" s="15">
        <f>SUM(AD173:AD178)</f>
        <v>118.7</v>
      </c>
      <c r="AE180" s="27"/>
      <c r="AF180" s="15">
        <f>SUM(AF173:AF178)</f>
        <v>91.6</v>
      </c>
      <c r="AG180" s="27"/>
      <c r="AH180" s="15">
        <f>SUM(AH173:AH178)</f>
        <v>115.5</v>
      </c>
      <c r="AI180" s="27"/>
      <c r="AJ180" s="15">
        <f>SUM(AJ173:AJ178)</f>
        <v>93</v>
      </c>
      <c r="AK180" s="27"/>
      <c r="AL180" s="15">
        <f>SUM(AL173:AL178)</f>
        <v>78.2</v>
      </c>
      <c r="AM180" s="27"/>
      <c r="AN180" s="15">
        <f>SUM(AN173:AN178)</f>
        <v>68.900000000000006</v>
      </c>
      <c r="AO180" s="28"/>
      <c r="AP180" s="15">
        <f>SUM(AP173:AP178)</f>
        <v>115.5</v>
      </c>
      <c r="AQ180" s="28"/>
      <c r="AR180" s="15">
        <f>SUM(AR173:AR178)</f>
        <v>98.600000000000009</v>
      </c>
      <c r="AS180" s="27"/>
      <c r="AT180" s="15">
        <f>SUM(AT173:AT178)</f>
        <v>98.600000000000009</v>
      </c>
      <c r="AU180" s="27"/>
      <c r="AV180" s="15">
        <f>SUM(AV173:AV178)</f>
        <v>90</v>
      </c>
    </row>
    <row r="181" spans="1:48" x14ac:dyDescent="0.25">
      <c r="A181" s="12"/>
      <c r="B181" s="13"/>
      <c r="C181" s="14"/>
      <c r="E181" s="27"/>
      <c r="F181" s="15"/>
      <c r="G181" s="27"/>
      <c r="H181" s="15"/>
      <c r="I181" s="27"/>
      <c r="J181" s="15"/>
      <c r="K181" s="28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7"/>
      <c r="AN181" s="15"/>
      <c r="AO181" s="28"/>
      <c r="AP181" s="15"/>
      <c r="AQ181" s="28"/>
      <c r="AR181" s="15"/>
      <c r="AS181" s="27"/>
      <c r="AT181" s="15"/>
      <c r="AU181" s="27"/>
      <c r="AV181" s="15"/>
    </row>
    <row r="182" spans="1:48" s="16" customFormat="1" x14ac:dyDescent="0.25">
      <c r="A182" s="12"/>
      <c r="B182" s="13"/>
      <c r="C182" s="14"/>
      <c r="E182" s="110" t="s">
        <v>272</v>
      </c>
      <c r="F182" s="111">
        <v>5</v>
      </c>
      <c r="G182" s="27"/>
      <c r="H182" s="26"/>
      <c r="I182" s="27" t="s">
        <v>263</v>
      </c>
      <c r="J182" s="26">
        <v>24.7</v>
      </c>
      <c r="K182" s="27" t="s">
        <v>263</v>
      </c>
      <c r="L182" s="26">
        <v>24.7</v>
      </c>
      <c r="M182" s="110" t="s">
        <v>272</v>
      </c>
      <c r="N182" s="111">
        <v>5</v>
      </c>
      <c r="O182" s="110" t="s">
        <v>272</v>
      </c>
      <c r="P182" s="111">
        <v>5</v>
      </c>
      <c r="Q182" s="110" t="s">
        <v>272</v>
      </c>
      <c r="R182" s="111">
        <v>5</v>
      </c>
      <c r="S182" s="110" t="s">
        <v>272</v>
      </c>
      <c r="T182" s="111">
        <v>5</v>
      </c>
      <c r="U182" s="110" t="s">
        <v>272</v>
      </c>
      <c r="V182" s="111">
        <v>5</v>
      </c>
      <c r="W182" s="110" t="s">
        <v>272</v>
      </c>
      <c r="X182" s="111">
        <v>5</v>
      </c>
      <c r="Y182" s="110" t="s">
        <v>272</v>
      </c>
      <c r="Z182" s="111">
        <v>5</v>
      </c>
      <c r="AA182" s="27" t="s">
        <v>263</v>
      </c>
      <c r="AB182" s="26">
        <v>24.7</v>
      </c>
      <c r="AC182" s="110" t="s">
        <v>272</v>
      </c>
      <c r="AD182" s="111">
        <v>5</v>
      </c>
      <c r="AE182" s="110" t="s">
        <v>272</v>
      </c>
      <c r="AF182" s="111">
        <v>5</v>
      </c>
      <c r="AG182" s="27" t="s">
        <v>263</v>
      </c>
      <c r="AH182" s="26">
        <v>24.7</v>
      </c>
      <c r="AI182" s="110" t="s">
        <v>272</v>
      </c>
      <c r="AJ182" s="111">
        <v>5</v>
      </c>
      <c r="AK182" s="110" t="s">
        <v>272</v>
      </c>
      <c r="AL182" s="111">
        <v>5</v>
      </c>
      <c r="AM182" s="110" t="s">
        <v>272</v>
      </c>
      <c r="AN182" s="111">
        <v>5</v>
      </c>
      <c r="AO182" s="27" t="s">
        <v>263</v>
      </c>
      <c r="AP182" s="26">
        <v>24.7</v>
      </c>
      <c r="AQ182" s="110" t="s">
        <v>272</v>
      </c>
      <c r="AR182" s="111">
        <v>5</v>
      </c>
      <c r="AS182" s="110" t="s">
        <v>272</v>
      </c>
      <c r="AT182" s="111">
        <v>5</v>
      </c>
      <c r="AU182" s="110" t="s">
        <v>272</v>
      </c>
      <c r="AV182" s="111">
        <v>5</v>
      </c>
    </row>
    <row r="183" spans="1:48" s="16" customFormat="1" x14ac:dyDescent="0.25">
      <c r="A183" s="12"/>
      <c r="B183" s="13"/>
      <c r="C183" s="14"/>
      <c r="E183" s="27" t="s">
        <v>261</v>
      </c>
      <c r="F183" s="26">
        <v>26.6</v>
      </c>
      <c r="G183" s="27"/>
      <c r="H183" s="26"/>
      <c r="I183" s="110" t="s">
        <v>272</v>
      </c>
      <c r="J183" s="111">
        <v>5</v>
      </c>
      <c r="K183" s="110" t="s">
        <v>272</v>
      </c>
      <c r="L183" s="111">
        <v>5</v>
      </c>
      <c r="M183" s="110" t="s">
        <v>183</v>
      </c>
      <c r="N183" s="111">
        <v>4</v>
      </c>
      <c r="O183" s="27" t="s">
        <v>261</v>
      </c>
      <c r="P183" s="26">
        <v>26.6</v>
      </c>
      <c r="Q183" s="27" t="s">
        <v>261</v>
      </c>
      <c r="R183" s="26">
        <v>26.6</v>
      </c>
      <c r="S183" s="110" t="s">
        <v>183</v>
      </c>
      <c r="T183" s="111">
        <v>7</v>
      </c>
      <c r="U183" s="110" t="s">
        <v>183</v>
      </c>
      <c r="V183" s="111">
        <v>4</v>
      </c>
      <c r="W183" s="27" t="s">
        <v>261</v>
      </c>
      <c r="X183" s="26">
        <v>26.6</v>
      </c>
      <c r="Y183" s="110" t="s">
        <v>205</v>
      </c>
      <c r="Z183" s="111">
        <v>8.5</v>
      </c>
      <c r="AA183" s="110" t="s">
        <v>272</v>
      </c>
      <c r="AB183" s="111">
        <v>5</v>
      </c>
      <c r="AC183" s="27" t="s">
        <v>261</v>
      </c>
      <c r="AD183" s="26">
        <v>26.6</v>
      </c>
      <c r="AE183" s="27" t="s">
        <v>261</v>
      </c>
      <c r="AF183" s="26">
        <v>26.6</v>
      </c>
      <c r="AG183" s="110" t="s">
        <v>272</v>
      </c>
      <c r="AH183" s="111">
        <v>5</v>
      </c>
      <c r="AI183" s="27" t="s">
        <v>261</v>
      </c>
      <c r="AJ183" s="26">
        <v>26.6</v>
      </c>
      <c r="AK183" s="110" t="s">
        <v>183</v>
      </c>
      <c r="AL183" s="111">
        <v>4</v>
      </c>
      <c r="AM183" s="27" t="s">
        <v>261</v>
      </c>
      <c r="AN183" s="26">
        <v>26.6</v>
      </c>
      <c r="AO183" s="110" t="s">
        <v>272</v>
      </c>
      <c r="AP183" s="111">
        <v>5</v>
      </c>
      <c r="AQ183" s="110" t="s">
        <v>183</v>
      </c>
      <c r="AR183" s="111">
        <v>4</v>
      </c>
      <c r="AS183" s="110" t="s">
        <v>183</v>
      </c>
      <c r="AT183" s="111">
        <v>4</v>
      </c>
      <c r="AU183" s="27" t="s">
        <v>261</v>
      </c>
      <c r="AV183" s="26">
        <v>26.6</v>
      </c>
    </row>
    <row r="184" spans="1:48" s="16" customFormat="1" x14ac:dyDescent="0.25">
      <c r="A184" s="12"/>
      <c r="B184" s="13"/>
      <c r="C184" s="14"/>
      <c r="E184" s="110" t="s">
        <v>183</v>
      </c>
      <c r="F184" s="111">
        <v>4</v>
      </c>
      <c r="G184" s="27"/>
      <c r="H184" s="26"/>
      <c r="I184" s="110" t="s">
        <v>205</v>
      </c>
      <c r="J184" s="111">
        <v>8.4</v>
      </c>
      <c r="K184" s="27" t="s">
        <v>261</v>
      </c>
      <c r="L184" s="26">
        <v>26.6</v>
      </c>
      <c r="M184" s="27" t="s">
        <v>260</v>
      </c>
      <c r="N184" s="26">
        <v>24.5</v>
      </c>
      <c r="O184" s="110" t="s">
        <v>183</v>
      </c>
      <c r="P184" s="111">
        <v>4</v>
      </c>
      <c r="Q184" s="27" t="s">
        <v>269</v>
      </c>
      <c r="R184" s="26">
        <v>38.299999999999997</v>
      </c>
      <c r="S184" s="27" t="s">
        <v>260</v>
      </c>
      <c r="T184" s="26">
        <v>24.5</v>
      </c>
      <c r="U184" s="27" t="s">
        <v>260</v>
      </c>
      <c r="V184" s="26">
        <v>24.5</v>
      </c>
      <c r="W184" s="110" t="s">
        <v>183</v>
      </c>
      <c r="X184" s="111">
        <v>4</v>
      </c>
      <c r="Y184" s="27" t="s">
        <v>261</v>
      </c>
      <c r="Z184" s="26">
        <v>26.6</v>
      </c>
      <c r="AA184" s="110" t="s">
        <v>183</v>
      </c>
      <c r="AB184" s="111">
        <v>4</v>
      </c>
      <c r="AC184" s="110" t="s">
        <v>183</v>
      </c>
      <c r="AD184" s="111">
        <v>4</v>
      </c>
      <c r="AE184" s="110" t="s">
        <v>183</v>
      </c>
      <c r="AF184" s="111">
        <v>4</v>
      </c>
      <c r="AG184" s="27" t="s">
        <v>261</v>
      </c>
      <c r="AH184" s="26">
        <v>26.6</v>
      </c>
      <c r="AI184" s="110" t="s">
        <v>183</v>
      </c>
      <c r="AJ184" s="111">
        <v>4</v>
      </c>
      <c r="AK184" s="27"/>
      <c r="AL184" s="26"/>
      <c r="AM184" s="27"/>
      <c r="AN184" s="26"/>
      <c r="AO184" s="27" t="s">
        <v>261</v>
      </c>
      <c r="AP184" s="26">
        <v>26.6</v>
      </c>
      <c r="AQ184" s="27" t="s">
        <v>260</v>
      </c>
      <c r="AR184" s="26">
        <v>24.5</v>
      </c>
      <c r="AS184" s="27" t="s">
        <v>260</v>
      </c>
      <c r="AT184" s="26">
        <v>24.5</v>
      </c>
      <c r="AU184" s="110" t="s">
        <v>183</v>
      </c>
      <c r="AV184" s="111">
        <v>4</v>
      </c>
    </row>
    <row r="185" spans="1:48" s="16" customFormat="1" x14ac:dyDescent="0.25">
      <c r="A185" s="12"/>
      <c r="B185" s="13"/>
      <c r="C185" s="14"/>
      <c r="E185" s="27"/>
      <c r="F185" s="26"/>
      <c r="G185" s="27"/>
      <c r="H185" s="26"/>
      <c r="I185" s="27" t="s">
        <v>261</v>
      </c>
      <c r="J185" s="26">
        <v>26.6</v>
      </c>
      <c r="K185" s="110" t="s">
        <v>271</v>
      </c>
      <c r="L185" s="111">
        <v>8.6999999999999993</v>
      </c>
      <c r="M185" s="27"/>
      <c r="N185" s="26"/>
      <c r="O185" s="110" t="s">
        <v>271</v>
      </c>
      <c r="P185" s="111">
        <v>8.6999999999999993</v>
      </c>
      <c r="Q185" s="27" t="s">
        <v>260</v>
      </c>
      <c r="R185" s="26">
        <v>24.5</v>
      </c>
      <c r="S185" s="27"/>
      <c r="T185" s="26"/>
      <c r="U185" s="27"/>
      <c r="V185" s="26"/>
      <c r="W185" s="27"/>
      <c r="X185" s="26"/>
      <c r="Y185" s="110" t="s">
        <v>183</v>
      </c>
      <c r="Z185" s="111">
        <v>4</v>
      </c>
      <c r="AA185" s="27" t="s">
        <v>260</v>
      </c>
      <c r="AB185" s="26">
        <v>24.5</v>
      </c>
      <c r="AC185" s="27" t="s">
        <v>260</v>
      </c>
      <c r="AD185" s="26">
        <v>24.5</v>
      </c>
      <c r="AE185" s="27"/>
      <c r="AF185" s="26"/>
      <c r="AG185" s="27" t="s">
        <v>260</v>
      </c>
      <c r="AH185" s="26">
        <v>24.5</v>
      </c>
      <c r="AI185" s="27"/>
      <c r="AJ185" s="26"/>
      <c r="AK185" s="27"/>
      <c r="AL185" s="26"/>
      <c r="AM185" s="27"/>
      <c r="AN185" s="26"/>
      <c r="AO185" s="27" t="s">
        <v>260</v>
      </c>
      <c r="AP185" s="26">
        <v>24.5</v>
      </c>
      <c r="AQ185" s="27"/>
      <c r="AR185" s="26"/>
      <c r="AS185" s="27"/>
      <c r="AT185" s="26"/>
      <c r="AU185" s="27"/>
      <c r="AV185" s="26"/>
    </row>
    <row r="186" spans="1:48" s="16" customFormat="1" x14ac:dyDescent="0.25">
      <c r="A186" s="12"/>
      <c r="B186" s="13"/>
      <c r="C186" s="14"/>
      <c r="E186" s="27"/>
      <c r="F186" s="26"/>
      <c r="G186" s="27"/>
      <c r="H186" s="26"/>
      <c r="I186" s="110" t="s">
        <v>183</v>
      </c>
      <c r="J186" s="111">
        <v>7</v>
      </c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  <c r="AU186" s="27"/>
      <c r="AV186" s="26"/>
    </row>
    <row r="187" spans="1:48" s="16" customFormat="1" x14ac:dyDescent="0.25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  <c r="AU187" s="27"/>
      <c r="AV187" s="26"/>
    </row>
    <row r="188" spans="1:48" s="10" customFormat="1" x14ac:dyDescent="0.25">
      <c r="A188" s="12"/>
      <c r="B188" s="13"/>
      <c r="C188" s="14"/>
      <c r="E188" s="17"/>
      <c r="F188" s="15">
        <f>SUM(F180:F187)</f>
        <v>134.69999999999999</v>
      </c>
      <c r="G188" s="17"/>
      <c r="H188" s="15"/>
      <c r="I188" s="17"/>
      <c r="J188" s="15">
        <f>SUM(J180:J187)</f>
        <v>205.1</v>
      </c>
      <c r="K188" s="18"/>
      <c r="L188" s="15">
        <f>SUM(L180:L187)</f>
        <v>190.89999999999998</v>
      </c>
      <c r="M188" s="17"/>
      <c r="N188" s="15">
        <f>SUM(N180:N187)</f>
        <v>132.10000000000002</v>
      </c>
      <c r="O188" s="17"/>
      <c r="P188" s="15">
        <f>SUM(P180:P187)</f>
        <v>168.79999999999998</v>
      </c>
      <c r="Q188" s="17"/>
      <c r="R188" s="15">
        <f>SUM(R180:R187)</f>
        <v>214.3</v>
      </c>
      <c r="S188" s="17"/>
      <c r="T188" s="15">
        <f>SUM(T180:T187)</f>
        <v>135.10000000000002</v>
      </c>
      <c r="U188" s="17"/>
      <c r="V188" s="15">
        <f>SUM(V180:V187)</f>
        <v>134.4</v>
      </c>
      <c r="W188" s="17"/>
      <c r="X188" s="15">
        <f>SUM(X180:X187)</f>
        <v>132.80000000000001</v>
      </c>
      <c r="Y188" s="17"/>
      <c r="Z188" s="15">
        <f>SUM(Z180:Z187)</f>
        <v>155.69999999999999</v>
      </c>
      <c r="AA188" s="17"/>
      <c r="AB188" s="15">
        <f>SUM(AB180:AB187)</f>
        <v>194.2</v>
      </c>
      <c r="AC188" s="17"/>
      <c r="AD188" s="15">
        <f>SUM(AD180:AD187)</f>
        <v>178.8</v>
      </c>
      <c r="AE188" s="17"/>
      <c r="AF188" s="15">
        <f>SUM(AF180:AF187)</f>
        <v>127.19999999999999</v>
      </c>
      <c r="AG188" s="17"/>
      <c r="AH188" s="15">
        <f>SUM(AH180:AH187)</f>
        <v>196.29999999999998</v>
      </c>
      <c r="AI188" s="17"/>
      <c r="AJ188" s="15">
        <f>SUM(AJ180:AJ187)</f>
        <v>128.6</v>
      </c>
      <c r="AK188" s="17"/>
      <c r="AL188" s="15">
        <f>SUM(AL180:AL187)</f>
        <v>87.2</v>
      </c>
      <c r="AM188" s="17"/>
      <c r="AN188" s="15">
        <f>SUM(AN180:AN187)</f>
        <v>100.5</v>
      </c>
      <c r="AO188" s="18"/>
      <c r="AP188" s="15">
        <f>SUM(AP180:AP187)</f>
        <v>196.29999999999998</v>
      </c>
      <c r="AQ188" s="18"/>
      <c r="AR188" s="15">
        <f>SUM(AR180:AR187)</f>
        <v>132.10000000000002</v>
      </c>
      <c r="AS188" s="17"/>
      <c r="AT188" s="15">
        <f>SUM(AT180:AT187)</f>
        <v>132.10000000000002</v>
      </c>
      <c r="AU188" s="17"/>
      <c r="AV188" s="15">
        <f>SUM(AV180:AV187)</f>
        <v>125.6</v>
      </c>
    </row>
    <row r="189" spans="1:48" x14ac:dyDescent="0.25">
      <c r="A189" s="12"/>
      <c r="B189" s="13"/>
      <c r="C189" s="14"/>
      <c r="E189" s="27"/>
      <c r="F189" s="26"/>
      <c r="G189" s="27"/>
      <c r="H189" s="26"/>
      <c r="I189" s="27"/>
      <c r="J189" s="26"/>
      <c r="K189" s="28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7"/>
      <c r="AN189" s="26"/>
      <c r="AO189" s="28"/>
      <c r="AP189" s="26"/>
      <c r="AQ189" s="28"/>
      <c r="AR189" s="26"/>
      <c r="AS189" s="27"/>
      <c r="AT189" s="26"/>
      <c r="AU189" s="27"/>
      <c r="AV189" s="26"/>
    </row>
    <row r="190" spans="1:48" s="16" customFormat="1" x14ac:dyDescent="0.25">
      <c r="A190" s="12"/>
      <c r="B190" s="13"/>
      <c r="C190" s="14"/>
      <c r="E190" s="27" t="s">
        <v>261</v>
      </c>
      <c r="F190" s="26">
        <v>27</v>
      </c>
      <c r="G190" s="27"/>
      <c r="H190" s="26"/>
      <c r="I190" s="110" t="s">
        <v>263</v>
      </c>
      <c r="J190" s="111">
        <v>7.4</v>
      </c>
      <c r="K190" s="110" t="s">
        <v>263</v>
      </c>
      <c r="L190" s="111">
        <v>7.4</v>
      </c>
      <c r="M190" s="112" t="s">
        <v>260</v>
      </c>
      <c r="N190" s="113">
        <v>52.8</v>
      </c>
      <c r="O190" s="27" t="s">
        <v>261</v>
      </c>
      <c r="P190" s="26">
        <v>27</v>
      </c>
      <c r="Q190" s="27" t="s">
        <v>261</v>
      </c>
      <c r="R190" s="26">
        <v>27</v>
      </c>
      <c r="S190" s="27" t="s">
        <v>260</v>
      </c>
      <c r="T190" s="26">
        <v>26.4</v>
      </c>
      <c r="U190" s="27" t="s">
        <v>260</v>
      </c>
      <c r="V190" s="26">
        <v>26.4</v>
      </c>
      <c r="W190" s="112" t="s">
        <v>261</v>
      </c>
      <c r="X190" s="113">
        <v>54</v>
      </c>
      <c r="Y190" s="27" t="s">
        <v>261</v>
      </c>
      <c r="Z190" s="26">
        <v>27</v>
      </c>
      <c r="AA190" s="110" t="s">
        <v>263</v>
      </c>
      <c r="AB190" s="111">
        <v>14.8</v>
      </c>
      <c r="AC190" s="27" t="s">
        <v>261</v>
      </c>
      <c r="AD190" s="26">
        <v>27</v>
      </c>
      <c r="AE190" s="27" t="s">
        <v>261</v>
      </c>
      <c r="AF190" s="26">
        <v>27</v>
      </c>
      <c r="AG190" s="110" t="s">
        <v>263</v>
      </c>
      <c r="AH190" s="111">
        <v>7.4</v>
      </c>
      <c r="AI190" s="27" t="s">
        <v>261</v>
      </c>
      <c r="AJ190" s="26">
        <v>27</v>
      </c>
      <c r="AK190" s="27"/>
      <c r="AL190" s="26"/>
      <c r="AM190" s="27" t="s">
        <v>261</v>
      </c>
      <c r="AN190" s="26">
        <v>27</v>
      </c>
      <c r="AO190" s="110" t="s">
        <v>263</v>
      </c>
      <c r="AP190" s="111">
        <v>7.4</v>
      </c>
      <c r="AQ190" s="112" t="s">
        <v>260</v>
      </c>
      <c r="AR190" s="113">
        <v>52.8</v>
      </c>
      <c r="AS190" s="112" t="s">
        <v>260</v>
      </c>
      <c r="AT190" s="113">
        <v>52.8</v>
      </c>
      <c r="AU190" s="27" t="s">
        <v>261</v>
      </c>
      <c r="AV190" s="26">
        <v>27</v>
      </c>
    </row>
    <row r="191" spans="1:48" s="16" customFormat="1" x14ac:dyDescent="0.25">
      <c r="A191" s="12"/>
      <c r="B191" s="13"/>
      <c r="C191" s="14"/>
      <c r="E191" s="27"/>
      <c r="F191" s="26"/>
      <c r="G191" s="27"/>
      <c r="H191" s="26"/>
      <c r="I191" s="27" t="s">
        <v>261</v>
      </c>
      <c r="J191" s="26">
        <v>27</v>
      </c>
      <c r="K191" s="27" t="s">
        <v>261</v>
      </c>
      <c r="L191" s="26">
        <v>27</v>
      </c>
      <c r="M191" s="27"/>
      <c r="N191" s="26"/>
      <c r="O191" s="27"/>
      <c r="P191" s="26"/>
      <c r="Q191" s="27" t="s">
        <v>269</v>
      </c>
      <c r="R191" s="26">
        <v>30.7</v>
      </c>
      <c r="S191" s="27"/>
      <c r="T191" s="26"/>
      <c r="U191" s="27"/>
      <c r="V191" s="26"/>
      <c r="W191" s="27"/>
      <c r="X191" s="26"/>
      <c r="Y191" s="27"/>
      <c r="Z191" s="26"/>
      <c r="AA191" s="27" t="s">
        <v>260</v>
      </c>
      <c r="AB191" s="26">
        <v>26.4</v>
      </c>
      <c r="AC191" s="27" t="s">
        <v>260</v>
      </c>
      <c r="AD191" s="26">
        <v>26.4</v>
      </c>
      <c r="AE191" s="27"/>
      <c r="AF191" s="26"/>
      <c r="AG191" s="27" t="s">
        <v>261</v>
      </c>
      <c r="AH191" s="26">
        <v>27</v>
      </c>
      <c r="AI191" s="27"/>
      <c r="AJ191" s="26"/>
      <c r="AK191" s="27"/>
      <c r="AL191" s="26"/>
      <c r="AM191" s="27"/>
      <c r="AN191" s="26"/>
      <c r="AO191" s="27" t="s">
        <v>261</v>
      </c>
      <c r="AP191" s="26">
        <v>27</v>
      </c>
      <c r="AQ191" s="27"/>
      <c r="AR191" s="26"/>
      <c r="AS191" s="27"/>
      <c r="AT191" s="26"/>
      <c r="AU191" s="27"/>
      <c r="AV191" s="26"/>
    </row>
    <row r="192" spans="1:48" s="16" customFormat="1" x14ac:dyDescent="0.25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/>
      <c r="P192" s="26"/>
      <c r="Q192" s="27" t="s">
        <v>260</v>
      </c>
      <c r="R192" s="26">
        <v>26.4</v>
      </c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/>
      <c r="AF192" s="26"/>
      <c r="AG192" s="27" t="s">
        <v>260</v>
      </c>
      <c r="AH192" s="26">
        <v>26.4</v>
      </c>
      <c r="AI192" s="27"/>
      <c r="AJ192" s="26"/>
      <c r="AK192" s="27"/>
      <c r="AL192" s="26"/>
      <c r="AM192" s="27"/>
      <c r="AN192" s="26"/>
      <c r="AO192" s="27" t="s">
        <v>260</v>
      </c>
      <c r="AP192" s="26">
        <v>26.4</v>
      </c>
      <c r="AQ192" s="27"/>
      <c r="AR192" s="26"/>
      <c r="AS192" s="27"/>
      <c r="AT192" s="26"/>
      <c r="AU192" s="27"/>
      <c r="AV192" s="26"/>
    </row>
    <row r="193" spans="1:48" s="16" customFormat="1" x14ac:dyDescent="0.25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  <c r="AU193" s="27"/>
      <c r="AV193" s="26"/>
    </row>
    <row r="194" spans="1:48" s="10" customFormat="1" x14ac:dyDescent="0.25">
      <c r="A194" s="12"/>
      <c r="B194" s="13"/>
      <c r="C194" s="14"/>
      <c r="E194" s="17"/>
      <c r="F194" s="15">
        <f>SUM(F188:F193)</f>
        <v>161.69999999999999</v>
      </c>
      <c r="G194" s="17"/>
      <c r="H194" s="15"/>
      <c r="I194" s="17"/>
      <c r="J194" s="15">
        <f>SUM(J188:J193)</f>
        <v>239.5</v>
      </c>
      <c r="K194" s="18"/>
      <c r="L194" s="15">
        <f>SUM(L188:L193)</f>
        <v>225.29999999999998</v>
      </c>
      <c r="M194" s="17"/>
      <c r="N194" s="15">
        <f>SUM(N188:N193)</f>
        <v>184.90000000000003</v>
      </c>
      <c r="O194" s="17"/>
      <c r="P194" s="15">
        <f>SUM(P188:P193)</f>
        <v>195.79999999999998</v>
      </c>
      <c r="Q194" s="17"/>
      <c r="R194" s="15">
        <f>SUM(R188:R193)</f>
        <v>298.39999999999998</v>
      </c>
      <c r="S194" s="17"/>
      <c r="T194" s="15">
        <f>SUM(T188:T193)</f>
        <v>161.50000000000003</v>
      </c>
      <c r="U194" s="17"/>
      <c r="V194" s="15">
        <f>SUM(V188:V193)</f>
        <v>160.80000000000001</v>
      </c>
      <c r="W194" s="17"/>
      <c r="X194" s="15">
        <f>SUM(X188:X193)</f>
        <v>186.8</v>
      </c>
      <c r="Y194" s="17"/>
      <c r="Z194" s="15">
        <f>SUM(Z188:Z193)</f>
        <v>182.7</v>
      </c>
      <c r="AA194" s="17"/>
      <c r="AB194" s="15">
        <f>SUM(AB188:AB193)</f>
        <v>235.4</v>
      </c>
      <c r="AC194" s="17"/>
      <c r="AD194" s="15">
        <f>SUM(AD188:AD193)</f>
        <v>232.20000000000002</v>
      </c>
      <c r="AE194" s="17"/>
      <c r="AF194" s="15">
        <f>SUM(AF188:AF193)</f>
        <v>154.19999999999999</v>
      </c>
      <c r="AG194" s="17"/>
      <c r="AH194" s="15">
        <f>SUM(AH188:AH193)</f>
        <v>257.09999999999997</v>
      </c>
      <c r="AI194" s="17"/>
      <c r="AJ194" s="15">
        <f>SUM(AJ188:AJ193)</f>
        <v>155.6</v>
      </c>
      <c r="AK194" s="17"/>
      <c r="AL194" s="15">
        <f>SUM(AL188:AL193)</f>
        <v>87.2</v>
      </c>
      <c r="AM194" s="17"/>
      <c r="AN194" s="15">
        <f>SUM(AN188:AN193)</f>
        <v>127.5</v>
      </c>
      <c r="AO194" s="18"/>
      <c r="AP194" s="15">
        <f>SUM(AP188:AP193)</f>
        <v>257.09999999999997</v>
      </c>
      <c r="AQ194" s="18"/>
      <c r="AR194" s="15">
        <f>SUM(AR188:AR193)</f>
        <v>184.90000000000003</v>
      </c>
      <c r="AS194" s="17"/>
      <c r="AT194" s="15">
        <f>SUM(AT188:AT193)</f>
        <v>184.90000000000003</v>
      </c>
      <c r="AU194" s="17"/>
      <c r="AV194" s="15">
        <f>SUM(AV188:AV193)</f>
        <v>152.6</v>
      </c>
    </row>
    <row r="195" spans="1:48" x14ac:dyDescent="0.25">
      <c r="A195" s="12"/>
      <c r="B195" s="13"/>
      <c r="C195" s="14"/>
      <c r="E195" s="27"/>
      <c r="F195" s="26"/>
      <c r="G195" s="27"/>
      <c r="H195" s="26"/>
      <c r="I195" s="27"/>
      <c r="J195" s="26"/>
      <c r="K195" s="28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7"/>
      <c r="AN195" s="26"/>
      <c r="AO195" s="28"/>
      <c r="AP195" s="26"/>
      <c r="AQ195" s="28"/>
      <c r="AR195" s="26"/>
      <c r="AS195" s="27"/>
      <c r="AT195" s="26"/>
      <c r="AU195" s="27"/>
      <c r="AV195" s="26"/>
    </row>
    <row r="196" spans="1:48" s="16" customFormat="1" x14ac:dyDescent="0.25">
      <c r="A196" s="12"/>
      <c r="B196" s="13"/>
      <c r="C196" s="14"/>
      <c r="E196" s="27" t="s">
        <v>261</v>
      </c>
      <c r="F196" s="26">
        <v>22.6</v>
      </c>
      <c r="G196" s="27"/>
      <c r="H196" s="26"/>
      <c r="I196" s="27" t="s">
        <v>261</v>
      </c>
      <c r="J196" s="26">
        <v>22.6</v>
      </c>
      <c r="K196" s="27" t="s">
        <v>261</v>
      </c>
      <c r="L196" s="26">
        <v>22.6</v>
      </c>
      <c r="M196" s="27" t="s">
        <v>260</v>
      </c>
      <c r="N196" s="26">
        <v>32.799999999999997</v>
      </c>
      <c r="O196" s="27" t="s">
        <v>261</v>
      </c>
      <c r="P196" s="26">
        <v>22.6</v>
      </c>
      <c r="Q196" s="27" t="s">
        <v>261</v>
      </c>
      <c r="R196" s="26">
        <v>22.6</v>
      </c>
      <c r="S196" s="27" t="s">
        <v>260</v>
      </c>
      <c r="T196" s="26">
        <v>32.799999999999997</v>
      </c>
      <c r="U196" s="112" t="s">
        <v>260</v>
      </c>
      <c r="V196" s="113">
        <v>73.8</v>
      </c>
      <c r="W196" s="27" t="s">
        <v>261</v>
      </c>
      <c r="X196" s="26">
        <v>22.6</v>
      </c>
      <c r="Y196" s="112" t="s">
        <v>261</v>
      </c>
      <c r="Z196" s="113">
        <v>50.8</v>
      </c>
      <c r="AA196" s="27" t="s">
        <v>260</v>
      </c>
      <c r="AB196" s="26">
        <v>32.799999999999997</v>
      </c>
      <c r="AC196" s="27" t="s">
        <v>261</v>
      </c>
      <c r="AD196" s="26">
        <v>22.6</v>
      </c>
      <c r="AE196" s="27" t="s">
        <v>261</v>
      </c>
      <c r="AF196" s="26">
        <v>22.6</v>
      </c>
      <c r="AG196" s="112" t="s">
        <v>261</v>
      </c>
      <c r="AH196" s="113">
        <v>50.8</v>
      </c>
      <c r="AI196" s="112" t="s">
        <v>261</v>
      </c>
      <c r="AJ196" s="113">
        <v>50.8</v>
      </c>
      <c r="AK196" s="27"/>
      <c r="AL196" s="26"/>
      <c r="AM196" s="27" t="s">
        <v>261</v>
      </c>
      <c r="AN196" s="26">
        <v>22.6</v>
      </c>
      <c r="AO196" s="27" t="s">
        <v>261</v>
      </c>
      <c r="AP196" s="26">
        <v>22.6</v>
      </c>
      <c r="AQ196" s="27" t="s">
        <v>260</v>
      </c>
      <c r="AR196" s="26">
        <v>32.799999999999997</v>
      </c>
      <c r="AS196" s="27" t="s">
        <v>260</v>
      </c>
      <c r="AT196" s="26">
        <v>32.799999999999997</v>
      </c>
      <c r="AU196" s="112" t="s">
        <v>261</v>
      </c>
      <c r="AV196" s="113">
        <v>50.8</v>
      </c>
    </row>
    <row r="197" spans="1:48" s="16" customFormat="1" x14ac:dyDescent="0.25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27"/>
      <c r="P197" s="26"/>
      <c r="Q197" s="110" t="s">
        <v>269</v>
      </c>
      <c r="R197" s="111">
        <v>12</v>
      </c>
      <c r="S197" s="27"/>
      <c r="T197" s="26"/>
      <c r="U197" s="27"/>
      <c r="V197" s="26"/>
      <c r="W197" s="27"/>
      <c r="X197" s="26"/>
      <c r="Y197" s="27"/>
      <c r="Z197" s="26"/>
      <c r="AA197" s="27"/>
      <c r="AB197" s="26"/>
      <c r="AC197" s="27" t="s">
        <v>260</v>
      </c>
      <c r="AD197" s="26">
        <v>32.799999999999997</v>
      </c>
      <c r="AE197" s="27"/>
      <c r="AF197" s="26"/>
      <c r="AG197" s="27" t="s">
        <v>260</v>
      </c>
      <c r="AH197" s="26">
        <v>32.799999999999997</v>
      </c>
      <c r="AI197" s="27"/>
      <c r="AJ197" s="26"/>
      <c r="AK197" s="27"/>
      <c r="AL197" s="26"/>
      <c r="AM197" s="27"/>
      <c r="AN197" s="26"/>
      <c r="AO197" s="27" t="s">
        <v>260</v>
      </c>
      <c r="AP197" s="26">
        <v>32.799999999999997</v>
      </c>
      <c r="AQ197" s="27"/>
      <c r="AR197" s="26"/>
      <c r="AS197" s="27"/>
      <c r="AT197" s="26"/>
      <c r="AU197" s="27"/>
      <c r="AV197" s="26"/>
    </row>
    <row r="198" spans="1:48" s="16" customFormat="1" x14ac:dyDescent="0.25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/>
      <c r="P198" s="26"/>
      <c r="Q198" s="27" t="s">
        <v>260</v>
      </c>
      <c r="R198" s="26">
        <v>32.799999999999997</v>
      </c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  <c r="AU198" s="27"/>
      <c r="AV198" s="26"/>
    </row>
    <row r="199" spans="1:48" s="16" customFormat="1" x14ac:dyDescent="0.25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  <c r="AU199" s="27"/>
      <c r="AV199" s="26"/>
    </row>
    <row r="200" spans="1:48" s="10" customFormat="1" x14ac:dyDescent="0.25">
      <c r="A200" s="12"/>
      <c r="B200" s="13"/>
      <c r="C200" s="14"/>
      <c r="E200" s="17"/>
      <c r="F200" s="15">
        <f>SUM(F194:F199)</f>
        <v>184.29999999999998</v>
      </c>
      <c r="G200" s="17"/>
      <c r="H200" s="15"/>
      <c r="I200" s="17"/>
      <c r="J200" s="15">
        <f>SUM(J194:J199)</f>
        <v>262.10000000000002</v>
      </c>
      <c r="K200" s="18"/>
      <c r="L200" s="15">
        <f>SUM(L194:L199)</f>
        <v>247.89999999999998</v>
      </c>
      <c r="M200" s="17"/>
      <c r="N200" s="15">
        <f>SUM(N194:N199)</f>
        <v>217.70000000000005</v>
      </c>
      <c r="O200" s="17"/>
      <c r="P200" s="15">
        <f>SUM(P194:P199)</f>
        <v>218.39999999999998</v>
      </c>
      <c r="Q200" s="17"/>
      <c r="R200" s="15">
        <f>SUM(R194:R199)</f>
        <v>365.8</v>
      </c>
      <c r="S200" s="17"/>
      <c r="T200" s="15">
        <f>SUM(T194:T199)</f>
        <v>194.3</v>
      </c>
      <c r="U200" s="17"/>
      <c r="V200" s="15">
        <f>SUM(V194:V199)</f>
        <v>234.60000000000002</v>
      </c>
      <c r="W200" s="17"/>
      <c r="X200" s="15">
        <f>SUM(X194:X199)</f>
        <v>209.4</v>
      </c>
      <c r="Y200" s="17"/>
      <c r="Z200" s="15">
        <f>SUM(Z194:Z199)</f>
        <v>233.5</v>
      </c>
      <c r="AA200" s="17"/>
      <c r="AB200" s="15">
        <f>SUM(AB194:AB199)</f>
        <v>268.2</v>
      </c>
      <c r="AC200" s="17"/>
      <c r="AD200" s="15">
        <f>SUM(AD194:AD199)</f>
        <v>287.60000000000002</v>
      </c>
      <c r="AE200" s="17"/>
      <c r="AF200" s="15">
        <f>SUM(AF194:AF199)</f>
        <v>176.79999999999998</v>
      </c>
      <c r="AG200" s="17"/>
      <c r="AH200" s="15">
        <f>SUM(AH194:AH199)</f>
        <v>340.7</v>
      </c>
      <c r="AI200" s="17"/>
      <c r="AJ200" s="15">
        <f>SUM(AJ194:AJ199)</f>
        <v>206.39999999999998</v>
      </c>
      <c r="AK200" s="17"/>
      <c r="AL200" s="15">
        <f>SUM(AL194:AL199)</f>
        <v>87.2</v>
      </c>
      <c r="AM200" s="17"/>
      <c r="AN200" s="15">
        <f>SUM(AN194:AN199)</f>
        <v>150.1</v>
      </c>
      <c r="AO200" s="18"/>
      <c r="AP200" s="15">
        <f>SUM(AP194:AP199)</f>
        <v>312.5</v>
      </c>
      <c r="AQ200" s="18"/>
      <c r="AR200" s="15">
        <f>SUM(AR194:AR199)</f>
        <v>217.70000000000005</v>
      </c>
      <c r="AS200" s="17"/>
      <c r="AT200" s="15">
        <f>SUM(AT194:AT199)</f>
        <v>217.70000000000005</v>
      </c>
      <c r="AU200" s="17"/>
      <c r="AV200" s="15">
        <f>SUM(AV194:AV199)</f>
        <v>203.39999999999998</v>
      </c>
    </row>
    <row r="201" spans="1:48" ht="13.5" customHeight="1" x14ac:dyDescent="0.25">
      <c r="A201" s="12"/>
      <c r="B201" s="13"/>
      <c r="C201" s="14"/>
      <c r="E201" s="27"/>
      <c r="F201" s="26"/>
      <c r="G201" s="27"/>
      <c r="H201" s="26"/>
      <c r="I201" s="27"/>
      <c r="J201" s="26"/>
      <c r="K201" s="28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7"/>
      <c r="AN201" s="26"/>
      <c r="AO201" s="28"/>
      <c r="AP201" s="26"/>
      <c r="AQ201" s="28"/>
      <c r="AR201" s="26"/>
      <c r="AS201" s="27"/>
      <c r="AT201" s="26"/>
      <c r="AU201" s="27"/>
      <c r="AV201" s="26"/>
    </row>
    <row r="202" spans="1:48" s="16" customFormat="1" x14ac:dyDescent="0.25">
      <c r="A202" s="12"/>
      <c r="B202" s="13"/>
      <c r="C202" s="14"/>
      <c r="E202" s="114" t="s">
        <v>261</v>
      </c>
      <c r="F202" s="115">
        <v>91.2</v>
      </c>
      <c r="G202" s="27"/>
      <c r="H202" s="26"/>
      <c r="I202" s="114" t="s">
        <v>261</v>
      </c>
      <c r="J202" s="115">
        <v>48.5</v>
      </c>
      <c r="K202" s="114" t="s">
        <v>261</v>
      </c>
      <c r="L202" s="115">
        <v>48.5</v>
      </c>
      <c r="M202" s="110" t="s">
        <v>260</v>
      </c>
      <c r="N202" s="111">
        <v>9.4</v>
      </c>
      <c r="O202" s="114" t="s">
        <v>261</v>
      </c>
      <c r="P202" s="115">
        <v>48.5</v>
      </c>
      <c r="Q202" s="114" t="s">
        <v>261</v>
      </c>
      <c r="R202" s="115">
        <v>48.5</v>
      </c>
      <c r="S202" s="110" t="s">
        <v>260</v>
      </c>
      <c r="T202" s="111">
        <v>9.4</v>
      </c>
      <c r="U202" s="110" t="s">
        <v>260</v>
      </c>
      <c r="V202" s="111">
        <v>9.4</v>
      </c>
      <c r="W202" s="114" t="s">
        <v>261</v>
      </c>
      <c r="X202" s="115">
        <v>48.5</v>
      </c>
      <c r="Y202" s="114" t="s">
        <v>261</v>
      </c>
      <c r="Z202" s="115">
        <v>48.5</v>
      </c>
      <c r="AA202" s="110" t="s">
        <v>260</v>
      </c>
      <c r="AB202" s="111">
        <v>9.4</v>
      </c>
      <c r="AC202" s="114" t="s">
        <v>261</v>
      </c>
      <c r="AD202" s="115">
        <v>48.5</v>
      </c>
      <c r="AE202" s="114" t="s">
        <v>261</v>
      </c>
      <c r="AF202" s="115">
        <v>91.2</v>
      </c>
      <c r="AG202" s="114" t="s">
        <v>261</v>
      </c>
      <c r="AH202" s="115">
        <v>48.5</v>
      </c>
      <c r="AI202" s="114" t="s">
        <v>261</v>
      </c>
      <c r="AJ202" s="115">
        <v>48.5</v>
      </c>
      <c r="AK202" s="27"/>
      <c r="AL202" s="26"/>
      <c r="AM202" s="114" t="s">
        <v>261</v>
      </c>
      <c r="AN202" s="115">
        <v>91.2</v>
      </c>
      <c r="AO202" s="114" t="s">
        <v>261</v>
      </c>
      <c r="AP202" s="115">
        <v>91.2</v>
      </c>
      <c r="AQ202" s="110" t="s">
        <v>260</v>
      </c>
      <c r="AR202" s="111">
        <v>9.4</v>
      </c>
      <c r="AS202" s="110" t="s">
        <v>260</v>
      </c>
      <c r="AT202" s="111">
        <v>9.4</v>
      </c>
      <c r="AU202" s="114" t="s">
        <v>261</v>
      </c>
      <c r="AV202" s="115">
        <v>48.5</v>
      </c>
    </row>
    <row r="203" spans="1:48" s="16" customFormat="1" x14ac:dyDescent="0.25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27"/>
      <c r="P203" s="26"/>
      <c r="Q203" s="110" t="s">
        <v>260</v>
      </c>
      <c r="R203" s="111">
        <v>23.5</v>
      </c>
      <c r="S203" s="27"/>
      <c r="T203" s="26"/>
      <c r="U203" s="27"/>
      <c r="V203" s="26"/>
      <c r="W203" s="27"/>
      <c r="X203" s="26"/>
      <c r="Y203" s="27"/>
      <c r="Z203" s="26"/>
      <c r="AA203" s="27"/>
      <c r="AB203" s="26"/>
      <c r="AC203" s="110" t="s">
        <v>260</v>
      </c>
      <c r="AD203" s="111">
        <v>9.4</v>
      </c>
      <c r="AE203" s="27"/>
      <c r="AF203" s="26"/>
      <c r="AG203" s="110" t="s">
        <v>260</v>
      </c>
      <c r="AH203" s="111">
        <v>9.4</v>
      </c>
      <c r="AI203" s="27"/>
      <c r="AJ203" s="26"/>
      <c r="AK203" s="27"/>
      <c r="AL203" s="26"/>
      <c r="AM203" s="27"/>
      <c r="AN203" s="26"/>
      <c r="AO203" s="110" t="s">
        <v>260</v>
      </c>
      <c r="AP203" s="111">
        <v>9.4</v>
      </c>
      <c r="AQ203" s="27"/>
      <c r="AR203" s="26"/>
      <c r="AS203" s="27"/>
      <c r="AT203" s="26"/>
      <c r="AU203" s="27"/>
      <c r="AV203" s="26"/>
    </row>
    <row r="204" spans="1:48" s="16" customFormat="1" x14ac:dyDescent="0.25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  <c r="AU204" s="27"/>
      <c r="AV204" s="26"/>
    </row>
    <row r="205" spans="1:48" s="10" customFormat="1" ht="13.2" x14ac:dyDescent="0.25">
      <c r="A205" s="19"/>
      <c r="B205" s="20"/>
      <c r="C205" s="22" t="s">
        <v>41</v>
      </c>
      <c r="D205" s="23"/>
      <c r="E205" s="24"/>
      <c r="F205" s="25">
        <f>SUM(F200:F204)</f>
        <v>275.5</v>
      </c>
      <c r="G205" s="24"/>
      <c r="H205" s="25"/>
      <c r="I205" s="24"/>
      <c r="J205" s="25">
        <f>SUM(J200:J204)</f>
        <v>310.60000000000002</v>
      </c>
      <c r="K205" s="24"/>
      <c r="L205" s="25">
        <f>SUM(L200:L204)</f>
        <v>296.39999999999998</v>
      </c>
      <c r="M205" s="24"/>
      <c r="N205" s="25">
        <f>SUM(N200:N204)</f>
        <v>227.10000000000005</v>
      </c>
      <c r="O205" s="24"/>
      <c r="P205" s="25">
        <f>SUM(P200:P204)</f>
        <v>266.89999999999998</v>
      </c>
      <c r="Q205" s="24"/>
      <c r="R205" s="25">
        <f>SUM(R200:R204)</f>
        <v>437.8</v>
      </c>
      <c r="S205" s="24"/>
      <c r="T205" s="25">
        <f>SUM(T200:T204)</f>
        <v>203.70000000000002</v>
      </c>
      <c r="U205" s="24"/>
      <c r="V205" s="25">
        <f>SUM(V200:V204)</f>
        <v>244.00000000000003</v>
      </c>
      <c r="W205" s="24"/>
      <c r="X205" s="25">
        <f>SUM(X200:X204)</f>
        <v>257.89999999999998</v>
      </c>
      <c r="Y205" s="24"/>
      <c r="Z205" s="25">
        <f>SUM(Z200:Z204)</f>
        <v>282</v>
      </c>
      <c r="AA205" s="24"/>
      <c r="AB205" s="25">
        <f>SUM(AB200:AB204)</f>
        <v>277.59999999999997</v>
      </c>
      <c r="AC205" s="24"/>
      <c r="AD205" s="25">
        <f>SUM(AD200:AD204)</f>
        <v>345.5</v>
      </c>
      <c r="AE205" s="24"/>
      <c r="AF205" s="25">
        <f>SUM(AF200:AF204)</f>
        <v>268</v>
      </c>
      <c r="AG205" s="24"/>
      <c r="AH205" s="25">
        <f>SUM(AH200:AH204)</f>
        <v>398.59999999999997</v>
      </c>
      <c r="AI205" s="24"/>
      <c r="AJ205" s="25">
        <f>SUM(AJ200:AJ204)</f>
        <v>254.89999999999998</v>
      </c>
      <c r="AK205" s="24"/>
      <c r="AL205" s="25">
        <f>SUM(AL200:AL204)</f>
        <v>87.2</v>
      </c>
      <c r="AM205" s="24"/>
      <c r="AN205" s="25">
        <f>SUM(AN200:AN204)</f>
        <v>241.3</v>
      </c>
      <c r="AO205" s="24"/>
      <c r="AP205" s="25">
        <f>SUM(AP200:AP204)</f>
        <v>413.09999999999997</v>
      </c>
      <c r="AQ205" s="24"/>
      <c r="AR205" s="25">
        <f>SUM(AR200:AR204)</f>
        <v>227.10000000000005</v>
      </c>
      <c r="AS205" s="24"/>
      <c r="AT205" s="25">
        <f>SUM(AT200:AT204)</f>
        <v>227.10000000000005</v>
      </c>
      <c r="AU205" s="24"/>
      <c r="AV205" s="25">
        <f>SUM(AV200:AV204)</f>
        <v>251.89999999999998</v>
      </c>
    </row>
    <row r="206" spans="1:48" x14ac:dyDescent="0.25">
      <c r="A206" s="12"/>
      <c r="B206" s="13"/>
      <c r="C206" s="14"/>
      <c r="E206" s="29"/>
      <c r="F206" s="30"/>
      <c r="G206" s="29"/>
      <c r="H206" s="30"/>
      <c r="I206" s="29"/>
      <c r="J206" s="30"/>
      <c r="K206" s="31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31"/>
      <c r="AP206" s="30"/>
      <c r="AQ206" s="31"/>
      <c r="AR206" s="30"/>
      <c r="AS206" s="29"/>
      <c r="AT206" s="30"/>
      <c r="AU206" s="29"/>
      <c r="AV206" s="30"/>
    </row>
    <row r="207" spans="1:48" x14ac:dyDescent="0.25">
      <c r="A207" s="12"/>
      <c r="B207" s="13"/>
      <c r="C207" s="14"/>
    </row>
    <row r="208" spans="1:48" x14ac:dyDescent="0.25">
      <c r="A208" s="119">
        <v>46076</v>
      </c>
      <c r="B208" s="120">
        <v>500</v>
      </c>
      <c r="C208" s="121" t="s">
        <v>46</v>
      </c>
      <c r="E208" s="110" t="s">
        <v>264</v>
      </c>
      <c r="F208" s="111">
        <v>6.7</v>
      </c>
      <c r="G208" s="27"/>
      <c r="H208" s="26"/>
      <c r="I208" s="27" t="s">
        <v>217</v>
      </c>
      <c r="J208" s="26">
        <v>25.2</v>
      </c>
      <c r="K208" s="27" t="s">
        <v>217</v>
      </c>
      <c r="L208" s="26">
        <v>25.2</v>
      </c>
      <c r="M208" s="27" t="s">
        <v>217</v>
      </c>
      <c r="N208" s="26">
        <v>25.2</v>
      </c>
      <c r="O208" s="27" t="s">
        <v>244</v>
      </c>
      <c r="P208" s="26">
        <v>33.700000000000003</v>
      </c>
      <c r="Q208" s="110" t="s">
        <v>264</v>
      </c>
      <c r="R208" s="111">
        <v>6.7</v>
      </c>
      <c r="S208" s="27" t="s">
        <v>217</v>
      </c>
      <c r="T208" s="26">
        <v>25.2</v>
      </c>
      <c r="U208" s="110" t="s">
        <v>264</v>
      </c>
      <c r="V208" s="111">
        <v>6.7</v>
      </c>
      <c r="W208" s="110" t="s">
        <v>264</v>
      </c>
      <c r="X208" s="111">
        <v>6.7</v>
      </c>
      <c r="Y208" s="110" t="s">
        <v>182</v>
      </c>
      <c r="Z208" s="111">
        <v>-8.5</v>
      </c>
      <c r="AA208" s="110" t="s">
        <v>264</v>
      </c>
      <c r="AB208" s="111">
        <v>6.7</v>
      </c>
      <c r="AC208" s="110" t="s">
        <v>264</v>
      </c>
      <c r="AD208" s="111">
        <v>6.7</v>
      </c>
      <c r="AE208" s="27" t="s">
        <v>217</v>
      </c>
      <c r="AF208" s="26">
        <v>25.2</v>
      </c>
      <c r="AG208" s="27" t="s">
        <v>217</v>
      </c>
      <c r="AH208" s="26">
        <v>25.2</v>
      </c>
      <c r="AI208" s="27" t="s">
        <v>217</v>
      </c>
      <c r="AJ208" s="26">
        <v>25.2</v>
      </c>
      <c r="AK208" s="27" t="s">
        <v>217</v>
      </c>
      <c r="AL208" s="26">
        <v>25.2</v>
      </c>
      <c r="AM208" s="27" t="s">
        <v>217</v>
      </c>
      <c r="AN208" s="26">
        <v>25.2</v>
      </c>
      <c r="AO208" s="110" t="s">
        <v>264</v>
      </c>
      <c r="AP208" s="111">
        <v>6.7</v>
      </c>
      <c r="AQ208" s="110" t="s">
        <v>182</v>
      </c>
      <c r="AR208" s="111">
        <v>-8.5</v>
      </c>
      <c r="AS208" s="110" t="s">
        <v>264</v>
      </c>
      <c r="AT208" s="111">
        <v>6.7</v>
      </c>
      <c r="AU208" s="110" t="s">
        <v>264</v>
      </c>
      <c r="AV208" s="111">
        <v>6.7</v>
      </c>
    </row>
    <row r="209" spans="1:48" x14ac:dyDescent="0.25">
      <c r="A209" s="12"/>
      <c r="B209" s="13"/>
      <c r="C209" s="14"/>
      <c r="E209" s="27" t="s">
        <v>280</v>
      </c>
      <c r="F209" s="26">
        <v>28.4</v>
      </c>
      <c r="G209" s="27"/>
      <c r="H209" s="26"/>
      <c r="I209" s="110" t="s">
        <v>182</v>
      </c>
      <c r="J209" s="111">
        <v>-8.5</v>
      </c>
      <c r="K209" s="110" t="s">
        <v>182</v>
      </c>
      <c r="L209" s="111">
        <v>-8.5</v>
      </c>
      <c r="M209" s="110" t="s">
        <v>182</v>
      </c>
      <c r="N209" s="111">
        <v>-8.5</v>
      </c>
      <c r="O209" s="110" t="s">
        <v>222</v>
      </c>
      <c r="P209" s="111">
        <v>4.8</v>
      </c>
      <c r="Q209" s="110" t="s">
        <v>182</v>
      </c>
      <c r="R209" s="111">
        <v>-8.5</v>
      </c>
      <c r="S209" s="110" t="s">
        <v>182</v>
      </c>
      <c r="T209" s="111">
        <v>-8.5</v>
      </c>
      <c r="U209" s="27" t="s">
        <v>245</v>
      </c>
      <c r="V209" s="26">
        <v>31.8</v>
      </c>
      <c r="W209" s="27" t="s">
        <v>217</v>
      </c>
      <c r="X209" s="26">
        <v>25.2</v>
      </c>
      <c r="Y209" s="110" t="s">
        <v>193</v>
      </c>
      <c r="Z209" s="111">
        <v>2</v>
      </c>
      <c r="AA209" s="110" t="s">
        <v>281</v>
      </c>
      <c r="AB209" s="111">
        <v>6.8</v>
      </c>
      <c r="AC209" s="27" t="s">
        <v>217</v>
      </c>
      <c r="AD209" s="26">
        <v>25.2</v>
      </c>
      <c r="AE209" s="27" t="s">
        <v>248</v>
      </c>
      <c r="AF209" s="26">
        <v>28.7</v>
      </c>
      <c r="AG209" s="110" t="s">
        <v>182</v>
      </c>
      <c r="AH209" s="111">
        <v>-8.5</v>
      </c>
      <c r="AI209" s="110" t="s">
        <v>182</v>
      </c>
      <c r="AJ209" s="111">
        <v>-8.5</v>
      </c>
      <c r="AK209" s="110" t="s">
        <v>221</v>
      </c>
      <c r="AL209" s="111">
        <v>1.5</v>
      </c>
      <c r="AM209" s="110" t="s">
        <v>182</v>
      </c>
      <c r="AN209" s="111">
        <v>-8.5</v>
      </c>
      <c r="AO209" s="110" t="s">
        <v>182</v>
      </c>
      <c r="AP209" s="111">
        <v>-8.5</v>
      </c>
      <c r="AQ209" s="27" t="s">
        <v>280</v>
      </c>
      <c r="AR209" s="26">
        <v>28.4</v>
      </c>
      <c r="AS209" s="27" t="s">
        <v>217</v>
      </c>
      <c r="AT209" s="26">
        <v>25.2</v>
      </c>
      <c r="AU209" s="110" t="s">
        <v>182</v>
      </c>
      <c r="AV209" s="111">
        <v>-8.5</v>
      </c>
    </row>
    <row r="210" spans="1:48" x14ac:dyDescent="0.25">
      <c r="A210" s="12"/>
      <c r="B210" s="13"/>
      <c r="C210" s="14"/>
      <c r="E210" s="110" t="s">
        <v>193</v>
      </c>
      <c r="F210" s="111">
        <v>2</v>
      </c>
      <c r="G210" s="27"/>
      <c r="H210" s="26"/>
      <c r="I210" s="110" t="s">
        <v>205</v>
      </c>
      <c r="J210" s="111">
        <v>8.4</v>
      </c>
      <c r="K210" s="110" t="s">
        <v>221</v>
      </c>
      <c r="L210" s="111">
        <v>1.5</v>
      </c>
      <c r="M210" s="27" t="s">
        <v>246</v>
      </c>
      <c r="N210" s="26">
        <v>27.4</v>
      </c>
      <c r="O210" s="110" t="s">
        <v>193</v>
      </c>
      <c r="P210" s="111">
        <v>2</v>
      </c>
      <c r="Q210" s="110" t="s">
        <v>221</v>
      </c>
      <c r="R210" s="111">
        <v>1.5</v>
      </c>
      <c r="S210" s="110" t="s">
        <v>221</v>
      </c>
      <c r="T210" s="111">
        <v>1.5</v>
      </c>
      <c r="U210" s="110" t="s">
        <v>182</v>
      </c>
      <c r="V210" s="111">
        <v>-8.5</v>
      </c>
      <c r="W210" s="110" t="s">
        <v>182</v>
      </c>
      <c r="X210" s="111">
        <v>-8.5</v>
      </c>
      <c r="Y210" s="110" t="s">
        <v>282</v>
      </c>
      <c r="Z210" s="111">
        <v>2.1</v>
      </c>
      <c r="AA210" s="110" t="s">
        <v>182</v>
      </c>
      <c r="AB210" s="111">
        <v>-8.5</v>
      </c>
      <c r="AC210" s="27" t="s">
        <v>248</v>
      </c>
      <c r="AD210" s="26">
        <v>28.7</v>
      </c>
      <c r="AE210" s="110" t="s">
        <v>193</v>
      </c>
      <c r="AF210" s="111">
        <v>2</v>
      </c>
      <c r="AG210" s="110" t="s">
        <v>221</v>
      </c>
      <c r="AH210" s="111">
        <v>1.5</v>
      </c>
      <c r="AI210" s="27" t="s">
        <v>280</v>
      </c>
      <c r="AJ210" s="26">
        <v>28.4</v>
      </c>
      <c r="AK210" s="27" t="s">
        <v>248</v>
      </c>
      <c r="AL210" s="26">
        <v>28.7</v>
      </c>
      <c r="AM210" s="110" t="s">
        <v>221</v>
      </c>
      <c r="AN210" s="111">
        <v>1.5</v>
      </c>
      <c r="AO210" s="110" t="s">
        <v>221</v>
      </c>
      <c r="AP210" s="111">
        <v>1.5</v>
      </c>
      <c r="AQ210" s="27" t="s">
        <v>194</v>
      </c>
      <c r="AR210" s="26">
        <v>29.8</v>
      </c>
      <c r="AS210" s="110" t="s">
        <v>182</v>
      </c>
      <c r="AT210" s="111">
        <v>-8.5</v>
      </c>
      <c r="AU210" s="27" t="s">
        <v>246</v>
      </c>
      <c r="AV210" s="26">
        <v>27.4</v>
      </c>
    </row>
    <row r="211" spans="1:48" x14ac:dyDescent="0.25">
      <c r="A211" s="12"/>
      <c r="B211" s="13"/>
      <c r="C211" s="14"/>
      <c r="E211" s="110" t="s">
        <v>213</v>
      </c>
      <c r="F211" s="111">
        <v>6.9</v>
      </c>
      <c r="G211" s="27"/>
      <c r="H211" s="26"/>
      <c r="I211" s="27" t="s">
        <v>246</v>
      </c>
      <c r="J211" s="26">
        <v>27.4</v>
      </c>
      <c r="K211" s="27" t="s">
        <v>248</v>
      </c>
      <c r="L211" s="26">
        <v>28.7</v>
      </c>
      <c r="M211" s="27" t="s">
        <v>280</v>
      </c>
      <c r="N211" s="26">
        <v>28.4</v>
      </c>
      <c r="O211" s="110" t="s">
        <v>213</v>
      </c>
      <c r="P211" s="111">
        <v>6.9</v>
      </c>
      <c r="Q211" s="110" t="s">
        <v>222</v>
      </c>
      <c r="R211" s="111">
        <v>4.8</v>
      </c>
      <c r="S211" s="27" t="s">
        <v>248</v>
      </c>
      <c r="T211" s="26">
        <v>28.7</v>
      </c>
      <c r="U211" s="110" t="s">
        <v>221</v>
      </c>
      <c r="V211" s="111">
        <v>1.5</v>
      </c>
      <c r="W211" s="27" t="s">
        <v>166</v>
      </c>
      <c r="X211" s="26">
        <v>26.2</v>
      </c>
      <c r="Y211" s="27" t="s">
        <v>194</v>
      </c>
      <c r="Z211" s="26">
        <v>29.8</v>
      </c>
      <c r="AA211" s="110" t="s">
        <v>205</v>
      </c>
      <c r="AB211" s="111">
        <v>8.4</v>
      </c>
      <c r="AC211" s="27" t="s">
        <v>165</v>
      </c>
      <c r="AD211" s="26">
        <v>28.8</v>
      </c>
      <c r="AE211" s="27" t="s">
        <v>194</v>
      </c>
      <c r="AF211" s="26">
        <v>29.8</v>
      </c>
      <c r="AG211" s="110" t="s">
        <v>193</v>
      </c>
      <c r="AH211" s="111">
        <v>2</v>
      </c>
      <c r="AI211" s="110" t="s">
        <v>193</v>
      </c>
      <c r="AJ211" s="111">
        <v>2</v>
      </c>
      <c r="AK211" s="27" t="s">
        <v>194</v>
      </c>
      <c r="AL211" s="26">
        <v>29.8</v>
      </c>
      <c r="AM211" s="27" t="s">
        <v>246</v>
      </c>
      <c r="AN211" s="26">
        <v>27.4</v>
      </c>
      <c r="AO211" s="110" t="s">
        <v>222</v>
      </c>
      <c r="AP211" s="111">
        <v>4.8</v>
      </c>
      <c r="AQ211" s="27" t="s">
        <v>166</v>
      </c>
      <c r="AR211" s="26">
        <v>26.2</v>
      </c>
      <c r="AS211" s="27" t="s">
        <v>246</v>
      </c>
      <c r="AT211" s="26">
        <v>27.4</v>
      </c>
      <c r="AU211" s="110" t="s">
        <v>222</v>
      </c>
      <c r="AV211" s="111">
        <v>4.8</v>
      </c>
    </row>
    <row r="212" spans="1:48" x14ac:dyDescent="0.25">
      <c r="A212" s="12"/>
      <c r="B212" s="13"/>
      <c r="C212" s="14"/>
      <c r="E212" s="27" t="s">
        <v>194</v>
      </c>
      <c r="F212" s="26">
        <v>29.8</v>
      </c>
      <c r="G212" s="27"/>
      <c r="H212" s="26"/>
      <c r="I212" s="110" t="s">
        <v>193</v>
      </c>
      <c r="J212" s="111">
        <v>2</v>
      </c>
      <c r="K212" s="110" t="s">
        <v>193</v>
      </c>
      <c r="L212" s="111">
        <v>2</v>
      </c>
      <c r="M212" s="27" t="s">
        <v>166</v>
      </c>
      <c r="N212" s="26">
        <v>26.2</v>
      </c>
      <c r="O212" s="27" t="s">
        <v>194</v>
      </c>
      <c r="P212" s="26">
        <v>29.8</v>
      </c>
      <c r="Q212" s="27" t="s">
        <v>166</v>
      </c>
      <c r="R212" s="26">
        <v>26.2</v>
      </c>
      <c r="S212" s="110" t="s">
        <v>213</v>
      </c>
      <c r="T212" s="111">
        <v>6.9</v>
      </c>
      <c r="U212" s="27" t="s">
        <v>166</v>
      </c>
      <c r="V212" s="26">
        <v>26.2</v>
      </c>
      <c r="W212" s="110" t="s">
        <v>279</v>
      </c>
      <c r="X212" s="111">
        <v>9.6</v>
      </c>
      <c r="Y212" s="27" t="s">
        <v>166</v>
      </c>
      <c r="Z212" s="26">
        <v>26.2</v>
      </c>
      <c r="AA212" s="110" t="s">
        <v>222</v>
      </c>
      <c r="AB212" s="111">
        <v>4.8</v>
      </c>
      <c r="AC212" s="27" t="s">
        <v>194</v>
      </c>
      <c r="AD212" s="26">
        <v>29.8</v>
      </c>
      <c r="AE212" s="27" t="s">
        <v>166</v>
      </c>
      <c r="AF212" s="26">
        <v>26.2</v>
      </c>
      <c r="AG212" s="110" t="s">
        <v>213</v>
      </c>
      <c r="AH212" s="111">
        <v>6.9</v>
      </c>
      <c r="AI212" s="110" t="s">
        <v>279</v>
      </c>
      <c r="AJ212" s="111">
        <v>9.6</v>
      </c>
      <c r="AK212" s="27" t="s">
        <v>166</v>
      </c>
      <c r="AL212" s="26">
        <v>26.2</v>
      </c>
      <c r="AM212" s="27" t="s">
        <v>166</v>
      </c>
      <c r="AN212" s="26">
        <v>26.2</v>
      </c>
      <c r="AO212" s="27" t="s">
        <v>166</v>
      </c>
      <c r="AP212" s="26">
        <v>26.2</v>
      </c>
      <c r="AQ212" s="110" t="s">
        <v>279</v>
      </c>
      <c r="AR212" s="111">
        <v>9.6</v>
      </c>
      <c r="AS212" s="110" t="s">
        <v>222</v>
      </c>
      <c r="AT212" s="111">
        <v>4.8</v>
      </c>
      <c r="AU212" s="110" t="s">
        <v>193</v>
      </c>
      <c r="AV212" s="111">
        <v>2</v>
      </c>
    </row>
    <row r="213" spans="1:48" x14ac:dyDescent="0.25">
      <c r="A213" s="12"/>
      <c r="B213" s="13"/>
      <c r="C213" s="14"/>
      <c r="E213" s="27" t="s">
        <v>278</v>
      </c>
      <c r="F213" s="26">
        <v>30.3</v>
      </c>
      <c r="G213" s="27"/>
      <c r="H213" s="26"/>
      <c r="I213" s="27" t="s">
        <v>278</v>
      </c>
      <c r="J213" s="26">
        <v>30.3</v>
      </c>
      <c r="K213" s="27" t="s">
        <v>194</v>
      </c>
      <c r="L213" s="26">
        <v>29.8</v>
      </c>
      <c r="M213" s="27" t="s">
        <v>278</v>
      </c>
      <c r="N213" s="26">
        <v>30.3</v>
      </c>
      <c r="O213" s="27" t="s">
        <v>278</v>
      </c>
      <c r="P213" s="26">
        <v>30.3</v>
      </c>
      <c r="Q213" s="27" t="s">
        <v>278</v>
      </c>
      <c r="R213" s="26">
        <v>30.3</v>
      </c>
      <c r="S213" s="110" t="s">
        <v>279</v>
      </c>
      <c r="T213" s="111">
        <v>9.6</v>
      </c>
      <c r="U213" s="27" t="s">
        <v>278</v>
      </c>
      <c r="V213" s="26">
        <v>30.3</v>
      </c>
      <c r="W213" s="27" t="s">
        <v>278</v>
      </c>
      <c r="X213" s="26">
        <v>30.3</v>
      </c>
      <c r="Y213" s="27" t="s">
        <v>278</v>
      </c>
      <c r="Z213" s="26">
        <v>30.3</v>
      </c>
      <c r="AA213" s="27" t="s">
        <v>278</v>
      </c>
      <c r="AB213" s="26">
        <v>30.3</v>
      </c>
      <c r="AC213" s="27" t="s">
        <v>278</v>
      </c>
      <c r="AD213" s="26">
        <v>30.3</v>
      </c>
      <c r="AE213" s="27" t="s">
        <v>278</v>
      </c>
      <c r="AF213" s="26">
        <v>30.3</v>
      </c>
      <c r="AG213" s="27" t="s">
        <v>194</v>
      </c>
      <c r="AH213" s="26">
        <v>29.8</v>
      </c>
      <c r="AI213" s="27" t="s">
        <v>278</v>
      </c>
      <c r="AJ213" s="26">
        <v>30.3</v>
      </c>
      <c r="AK213" s="27" t="s">
        <v>278</v>
      </c>
      <c r="AL213" s="26">
        <v>30.3</v>
      </c>
      <c r="AM213" s="27" t="s">
        <v>278</v>
      </c>
      <c r="AN213" s="26">
        <v>30.3</v>
      </c>
      <c r="AO213" s="27" t="s">
        <v>278</v>
      </c>
      <c r="AP213" s="26">
        <v>30.3</v>
      </c>
      <c r="AQ213" s="27" t="s">
        <v>278</v>
      </c>
      <c r="AR213" s="26">
        <v>30.3</v>
      </c>
      <c r="AS213" s="27" t="s">
        <v>278</v>
      </c>
      <c r="AT213" s="26">
        <v>30.3</v>
      </c>
      <c r="AU213" s="27" t="s">
        <v>278</v>
      </c>
      <c r="AV213" s="26">
        <v>30.3</v>
      </c>
    </row>
    <row r="214" spans="1:48" x14ac:dyDescent="0.25">
      <c r="A214" s="12"/>
      <c r="B214" s="13"/>
      <c r="C214" s="14"/>
      <c r="E214" s="27"/>
      <c r="F214" s="26"/>
      <c r="G214" s="27"/>
      <c r="H214" s="26"/>
      <c r="I214" s="27"/>
      <c r="J214" s="26"/>
      <c r="K214" s="28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7"/>
      <c r="AN214" s="26"/>
      <c r="AO214" s="28"/>
      <c r="AP214" s="26"/>
      <c r="AQ214" s="28"/>
      <c r="AR214" s="26"/>
      <c r="AS214" s="27"/>
      <c r="AT214" s="26"/>
      <c r="AU214" s="27"/>
      <c r="AV214" s="26"/>
    </row>
    <row r="215" spans="1:48" x14ac:dyDescent="0.25">
      <c r="A215" s="12"/>
      <c r="B215" s="13"/>
      <c r="C215" s="14"/>
      <c r="E215" s="27"/>
      <c r="F215" s="15">
        <f>SUM(F208:F213)</f>
        <v>104.1</v>
      </c>
      <c r="G215" s="27"/>
      <c r="H215" s="15"/>
      <c r="I215" s="27"/>
      <c r="J215" s="15">
        <f>SUM(J208:J213)</f>
        <v>84.8</v>
      </c>
      <c r="K215" s="28"/>
      <c r="L215" s="15">
        <f>SUM(L208:L213)</f>
        <v>78.7</v>
      </c>
      <c r="M215" s="27"/>
      <c r="N215" s="15">
        <f>SUM(N208:N213)</f>
        <v>129</v>
      </c>
      <c r="O215" s="27"/>
      <c r="P215" s="15">
        <f>SUM(P208:P213)</f>
        <v>107.5</v>
      </c>
      <c r="Q215" s="27"/>
      <c r="R215" s="15">
        <f>SUM(R208:R213)</f>
        <v>61</v>
      </c>
      <c r="S215" s="27"/>
      <c r="T215" s="15">
        <f>SUM(T208:T213)</f>
        <v>63.4</v>
      </c>
      <c r="U215" s="27"/>
      <c r="V215" s="15">
        <f>SUM(V208:V213)</f>
        <v>88</v>
      </c>
      <c r="W215" s="27"/>
      <c r="X215" s="15">
        <f>SUM(X208:X213)</f>
        <v>89.5</v>
      </c>
      <c r="Y215" s="27"/>
      <c r="Z215" s="15">
        <f>SUM(Z208:Z213)</f>
        <v>81.899999999999991</v>
      </c>
      <c r="AA215" s="27"/>
      <c r="AB215" s="15">
        <f>SUM(AB208:AB213)</f>
        <v>48.5</v>
      </c>
      <c r="AC215" s="27"/>
      <c r="AD215" s="15">
        <f>SUM(AD208:AD213)</f>
        <v>149.5</v>
      </c>
      <c r="AE215" s="27"/>
      <c r="AF215" s="15">
        <f>SUM(AF208:AF213)</f>
        <v>142.20000000000002</v>
      </c>
      <c r="AG215" s="27"/>
      <c r="AH215" s="15">
        <f>SUM(AH208:AH213)</f>
        <v>56.900000000000006</v>
      </c>
      <c r="AI215" s="27"/>
      <c r="AJ215" s="15">
        <f>SUM(AJ208:AJ213)</f>
        <v>87</v>
      </c>
      <c r="AK215" s="27"/>
      <c r="AL215" s="15">
        <f>SUM(AL208:AL213)</f>
        <v>141.70000000000002</v>
      </c>
      <c r="AM215" s="27"/>
      <c r="AN215" s="15">
        <f>SUM(AN208:AN213)</f>
        <v>102.1</v>
      </c>
      <c r="AO215" s="28"/>
      <c r="AP215" s="15">
        <f>SUM(AP208:AP213)</f>
        <v>61</v>
      </c>
      <c r="AQ215" s="28"/>
      <c r="AR215" s="15">
        <f>SUM(AR208:AR213)</f>
        <v>115.8</v>
      </c>
      <c r="AS215" s="27"/>
      <c r="AT215" s="15">
        <f>SUM(AT208:AT213)</f>
        <v>85.899999999999991</v>
      </c>
      <c r="AU215" s="27"/>
      <c r="AV215" s="15">
        <f>SUM(AV208:AV213)</f>
        <v>62.7</v>
      </c>
    </row>
    <row r="216" spans="1:48" x14ac:dyDescent="0.25">
      <c r="A216" s="12"/>
      <c r="B216" s="13"/>
      <c r="C216" s="14"/>
      <c r="E216" s="27"/>
      <c r="F216" s="15"/>
      <c r="G216" s="27"/>
      <c r="H216" s="15"/>
      <c r="I216" s="27"/>
      <c r="J216" s="15"/>
      <c r="K216" s="28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7"/>
      <c r="AN216" s="15"/>
      <c r="AO216" s="28"/>
      <c r="AP216" s="15"/>
      <c r="AQ216" s="28"/>
      <c r="AR216" s="15"/>
      <c r="AS216" s="27"/>
      <c r="AT216" s="15"/>
      <c r="AU216" s="27"/>
      <c r="AV216" s="15"/>
    </row>
    <row r="217" spans="1:48" s="16" customFormat="1" x14ac:dyDescent="0.25">
      <c r="A217" s="12"/>
      <c r="B217" s="13"/>
      <c r="C217" s="14"/>
      <c r="E217" s="27"/>
      <c r="F217" s="26"/>
      <c r="G217" s="27"/>
      <c r="H217" s="26"/>
      <c r="I217" s="27" t="s">
        <v>217</v>
      </c>
      <c r="J217" s="26">
        <v>29.8</v>
      </c>
      <c r="K217" s="27" t="s">
        <v>217</v>
      </c>
      <c r="L217" s="26">
        <v>29.8</v>
      </c>
      <c r="M217" s="27" t="s">
        <v>217</v>
      </c>
      <c r="N217" s="26">
        <v>29.8</v>
      </c>
      <c r="O217" s="27" t="s">
        <v>244</v>
      </c>
      <c r="P217" s="26">
        <v>42.1</v>
      </c>
      <c r="Q217" s="27"/>
      <c r="R217" s="26"/>
      <c r="S217" s="27" t="s">
        <v>217</v>
      </c>
      <c r="T217" s="26">
        <v>29.8</v>
      </c>
      <c r="U217" s="27"/>
      <c r="V217" s="26"/>
      <c r="W217" s="27"/>
      <c r="X217" s="26"/>
      <c r="Y217" s="27"/>
      <c r="Z217" s="26"/>
      <c r="AA217" s="27"/>
      <c r="AB217" s="26"/>
      <c r="AC217" s="27"/>
      <c r="AD217" s="26"/>
      <c r="AE217" s="27" t="s">
        <v>217</v>
      </c>
      <c r="AF217" s="26">
        <v>29.8</v>
      </c>
      <c r="AG217" s="27" t="s">
        <v>217</v>
      </c>
      <c r="AH217" s="26">
        <v>29.8</v>
      </c>
      <c r="AI217" s="27" t="s">
        <v>217</v>
      </c>
      <c r="AJ217" s="26">
        <v>29.8</v>
      </c>
      <c r="AK217" s="27" t="s">
        <v>217</v>
      </c>
      <c r="AL217" s="26">
        <v>29.8</v>
      </c>
      <c r="AM217" s="27" t="s">
        <v>217</v>
      </c>
      <c r="AN217" s="26">
        <v>29.8</v>
      </c>
      <c r="AO217" s="27"/>
      <c r="AP217" s="26"/>
      <c r="AQ217" s="27"/>
      <c r="AR217" s="26"/>
      <c r="AS217" s="27"/>
      <c r="AT217" s="26"/>
      <c r="AU217" s="27"/>
      <c r="AV217" s="26"/>
    </row>
    <row r="218" spans="1:48" s="16" customFormat="1" x14ac:dyDescent="0.25">
      <c r="A218" s="12"/>
      <c r="B218" s="13"/>
      <c r="C218" s="14"/>
      <c r="E218" s="110" t="s">
        <v>280</v>
      </c>
      <c r="F218" s="111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/>
      <c r="T218" s="26"/>
      <c r="U218" s="27" t="s">
        <v>245</v>
      </c>
      <c r="V218" s="26">
        <v>49.5</v>
      </c>
      <c r="W218" s="27" t="s">
        <v>217</v>
      </c>
      <c r="X218" s="26">
        <v>29.8</v>
      </c>
      <c r="Y218" s="27"/>
      <c r="Z218" s="26"/>
      <c r="AA218" s="27"/>
      <c r="AB218" s="26"/>
      <c r="AC218" s="27" t="s">
        <v>217</v>
      </c>
      <c r="AD218" s="26">
        <v>29.8</v>
      </c>
      <c r="AE218" s="110" t="s">
        <v>248</v>
      </c>
      <c r="AF218" s="111">
        <v>-2.5</v>
      </c>
      <c r="AG218" s="27"/>
      <c r="AH218" s="26"/>
      <c r="AI218" s="27"/>
      <c r="AJ218" s="26"/>
      <c r="AK218" s="27"/>
      <c r="AL218" s="26"/>
      <c r="AM218" s="27"/>
      <c r="AN218" s="26"/>
      <c r="AO218" s="27"/>
      <c r="AP218" s="26"/>
      <c r="AQ218" s="110" t="s">
        <v>280</v>
      </c>
      <c r="AR218" s="111">
        <v>4.7</v>
      </c>
      <c r="AS218" s="27" t="s">
        <v>217</v>
      </c>
      <c r="AT218" s="26">
        <v>29.8</v>
      </c>
      <c r="AU218" s="27"/>
      <c r="AV218" s="26"/>
    </row>
    <row r="219" spans="1:48" s="16" customFormat="1" x14ac:dyDescent="0.25">
      <c r="A219" s="12"/>
      <c r="B219" s="13"/>
      <c r="C219" s="14"/>
      <c r="E219" s="27"/>
      <c r="F219" s="26"/>
      <c r="G219" s="27"/>
      <c r="H219" s="26"/>
      <c r="I219" s="27"/>
      <c r="J219" s="26"/>
      <c r="K219" s="27"/>
      <c r="L219" s="26"/>
      <c r="M219" s="110" t="s">
        <v>246</v>
      </c>
      <c r="N219" s="111">
        <v>11.9</v>
      </c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27"/>
      <c r="AB219" s="26"/>
      <c r="AC219" s="110" t="s">
        <v>248</v>
      </c>
      <c r="AD219" s="111">
        <v>-2.5</v>
      </c>
      <c r="AE219" s="27"/>
      <c r="AF219" s="26"/>
      <c r="AG219" s="27"/>
      <c r="AH219" s="26"/>
      <c r="AI219" s="110" t="s">
        <v>280</v>
      </c>
      <c r="AJ219" s="111">
        <v>4.7</v>
      </c>
      <c r="AK219" s="110" t="s">
        <v>248</v>
      </c>
      <c r="AL219" s="111">
        <v>-2.5</v>
      </c>
      <c r="AM219" s="27"/>
      <c r="AN219" s="26"/>
      <c r="AO219" s="27"/>
      <c r="AP219" s="26"/>
      <c r="AQ219" s="27" t="s">
        <v>194</v>
      </c>
      <c r="AR219" s="26">
        <v>22.2</v>
      </c>
      <c r="AS219" s="27"/>
      <c r="AT219" s="26"/>
      <c r="AU219" s="110" t="s">
        <v>246</v>
      </c>
      <c r="AV219" s="111">
        <v>11.9</v>
      </c>
    </row>
    <row r="220" spans="1:48" s="16" customFormat="1" x14ac:dyDescent="0.25">
      <c r="A220" s="12"/>
      <c r="B220" s="13"/>
      <c r="C220" s="14"/>
      <c r="E220" s="27"/>
      <c r="F220" s="26"/>
      <c r="G220" s="27"/>
      <c r="H220" s="26"/>
      <c r="I220" s="110" t="s">
        <v>246</v>
      </c>
      <c r="J220" s="111">
        <v>11.9</v>
      </c>
      <c r="K220" s="110" t="s">
        <v>248</v>
      </c>
      <c r="L220" s="111">
        <v>-2.5</v>
      </c>
      <c r="M220" s="110" t="s">
        <v>280</v>
      </c>
      <c r="N220" s="111">
        <v>4.7</v>
      </c>
      <c r="O220" s="27"/>
      <c r="P220" s="26"/>
      <c r="Q220" s="27"/>
      <c r="R220" s="26"/>
      <c r="S220" s="110" t="s">
        <v>248</v>
      </c>
      <c r="T220" s="111">
        <v>-2.5</v>
      </c>
      <c r="U220" s="27"/>
      <c r="V220" s="26"/>
      <c r="W220" s="27" t="s">
        <v>166</v>
      </c>
      <c r="X220" s="26">
        <v>31.5</v>
      </c>
      <c r="Y220" s="27" t="s">
        <v>194</v>
      </c>
      <c r="Z220" s="26">
        <v>22.2</v>
      </c>
      <c r="AA220" s="27"/>
      <c r="AB220" s="26"/>
      <c r="AC220" s="27" t="s">
        <v>165</v>
      </c>
      <c r="AD220" s="26">
        <v>29.3</v>
      </c>
      <c r="AE220" s="27" t="s">
        <v>194</v>
      </c>
      <c r="AF220" s="26">
        <v>22.2</v>
      </c>
      <c r="AG220" s="27"/>
      <c r="AH220" s="26"/>
      <c r="AI220" s="27"/>
      <c r="AJ220" s="26"/>
      <c r="AK220" s="27" t="s">
        <v>194</v>
      </c>
      <c r="AL220" s="26">
        <v>22.2</v>
      </c>
      <c r="AM220" s="110" t="s">
        <v>246</v>
      </c>
      <c r="AN220" s="111">
        <v>11.9</v>
      </c>
      <c r="AO220" s="27"/>
      <c r="AP220" s="26"/>
      <c r="AQ220" s="27" t="s">
        <v>166</v>
      </c>
      <c r="AR220" s="26">
        <v>31.5</v>
      </c>
      <c r="AS220" s="110" t="s">
        <v>246</v>
      </c>
      <c r="AT220" s="111">
        <v>11.9</v>
      </c>
      <c r="AU220" s="27"/>
      <c r="AV220" s="26"/>
    </row>
    <row r="221" spans="1:48" s="16" customFormat="1" x14ac:dyDescent="0.25">
      <c r="A221" s="12"/>
      <c r="B221" s="13"/>
      <c r="C221" s="14"/>
      <c r="E221" s="27" t="s">
        <v>194</v>
      </c>
      <c r="F221" s="26">
        <v>22.2</v>
      </c>
      <c r="G221" s="27"/>
      <c r="H221" s="26"/>
      <c r="I221" s="27"/>
      <c r="J221" s="26"/>
      <c r="K221" s="27"/>
      <c r="L221" s="26"/>
      <c r="M221" s="27" t="s">
        <v>166</v>
      </c>
      <c r="N221" s="26">
        <v>31.5</v>
      </c>
      <c r="O221" s="27" t="s">
        <v>194</v>
      </c>
      <c r="P221" s="26">
        <v>22.2</v>
      </c>
      <c r="Q221" s="27" t="s">
        <v>166</v>
      </c>
      <c r="R221" s="26">
        <v>31.5</v>
      </c>
      <c r="S221" s="27"/>
      <c r="T221" s="26"/>
      <c r="U221" s="27" t="s">
        <v>166</v>
      </c>
      <c r="V221" s="26">
        <v>31.5</v>
      </c>
      <c r="W221" s="27"/>
      <c r="X221" s="26"/>
      <c r="Y221" s="27" t="s">
        <v>166</v>
      </c>
      <c r="Z221" s="26">
        <v>31.5</v>
      </c>
      <c r="AA221" s="27"/>
      <c r="AB221" s="26"/>
      <c r="AC221" s="27" t="s">
        <v>194</v>
      </c>
      <c r="AD221" s="26">
        <v>22.2</v>
      </c>
      <c r="AE221" s="27" t="s">
        <v>166</v>
      </c>
      <c r="AF221" s="26">
        <v>31.5</v>
      </c>
      <c r="AG221" s="27"/>
      <c r="AH221" s="26"/>
      <c r="AI221" s="27"/>
      <c r="AJ221" s="26"/>
      <c r="AK221" s="27" t="s">
        <v>166</v>
      </c>
      <c r="AL221" s="26">
        <v>31.5</v>
      </c>
      <c r="AM221" s="27" t="s">
        <v>166</v>
      </c>
      <c r="AN221" s="26">
        <v>31.5</v>
      </c>
      <c r="AO221" s="27" t="s">
        <v>166</v>
      </c>
      <c r="AP221" s="26">
        <v>31.5</v>
      </c>
      <c r="AQ221" s="27"/>
      <c r="AR221" s="26"/>
      <c r="AS221" s="27"/>
      <c r="AT221" s="26"/>
      <c r="AU221" s="27"/>
      <c r="AV221" s="26"/>
    </row>
    <row r="222" spans="1:48" s="16" customFormat="1" x14ac:dyDescent="0.25">
      <c r="A222" s="12"/>
      <c r="B222" s="13"/>
      <c r="C222" s="14"/>
      <c r="E222" s="110" t="s">
        <v>278</v>
      </c>
      <c r="F222" s="111">
        <v>2.9</v>
      </c>
      <c r="G222" s="27"/>
      <c r="H222" s="26"/>
      <c r="I222" s="110" t="s">
        <v>278</v>
      </c>
      <c r="J222" s="111">
        <v>2.9</v>
      </c>
      <c r="K222" s="27" t="s">
        <v>194</v>
      </c>
      <c r="L222" s="26">
        <v>22.2</v>
      </c>
      <c r="M222" s="110" t="s">
        <v>278</v>
      </c>
      <c r="N222" s="111">
        <v>2.9</v>
      </c>
      <c r="O222" s="110" t="s">
        <v>278</v>
      </c>
      <c r="P222" s="111">
        <v>5.0999999999999996</v>
      </c>
      <c r="Q222" s="110" t="s">
        <v>278</v>
      </c>
      <c r="R222" s="111">
        <v>2.9</v>
      </c>
      <c r="S222" s="27"/>
      <c r="T222" s="26"/>
      <c r="U222" s="110" t="s">
        <v>278</v>
      </c>
      <c r="V222" s="111">
        <v>2.9</v>
      </c>
      <c r="W222" s="110" t="s">
        <v>278</v>
      </c>
      <c r="X222" s="111">
        <v>2.9</v>
      </c>
      <c r="Y222" s="110" t="s">
        <v>278</v>
      </c>
      <c r="Z222" s="111">
        <v>2.9</v>
      </c>
      <c r="AA222" s="110" t="s">
        <v>278</v>
      </c>
      <c r="AB222" s="111">
        <v>2.9</v>
      </c>
      <c r="AC222" s="110" t="s">
        <v>278</v>
      </c>
      <c r="AD222" s="111">
        <v>2.9</v>
      </c>
      <c r="AE222" s="110" t="s">
        <v>278</v>
      </c>
      <c r="AF222" s="111">
        <v>2.9</v>
      </c>
      <c r="AG222" s="27" t="s">
        <v>194</v>
      </c>
      <c r="AH222" s="26">
        <v>22.2</v>
      </c>
      <c r="AI222" s="110" t="s">
        <v>278</v>
      </c>
      <c r="AJ222" s="111">
        <v>2.9</v>
      </c>
      <c r="AK222" s="110" t="s">
        <v>278</v>
      </c>
      <c r="AL222" s="111">
        <v>2.9</v>
      </c>
      <c r="AM222" s="110" t="s">
        <v>278</v>
      </c>
      <c r="AN222" s="111">
        <v>2.9</v>
      </c>
      <c r="AO222" s="110" t="s">
        <v>278</v>
      </c>
      <c r="AP222" s="111">
        <v>2.9</v>
      </c>
      <c r="AQ222" s="110" t="s">
        <v>278</v>
      </c>
      <c r="AR222" s="111">
        <v>2.9</v>
      </c>
      <c r="AS222" s="110" t="s">
        <v>278</v>
      </c>
      <c r="AT222" s="111">
        <v>2.9</v>
      </c>
      <c r="AU222" s="110" t="s">
        <v>278</v>
      </c>
      <c r="AV222" s="111">
        <v>2.9</v>
      </c>
    </row>
    <row r="223" spans="1:48" x14ac:dyDescent="0.25">
      <c r="A223" s="12"/>
      <c r="B223" s="13"/>
      <c r="C223" s="14"/>
      <c r="E223" s="27"/>
      <c r="F223" s="26"/>
      <c r="G223" s="27"/>
      <c r="H223" s="26"/>
      <c r="I223" s="27"/>
      <c r="J223" s="26"/>
      <c r="K223" s="28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7"/>
      <c r="AN223" s="26"/>
      <c r="AO223" s="28"/>
      <c r="AP223" s="26"/>
      <c r="AQ223" s="28"/>
      <c r="AR223" s="26"/>
      <c r="AS223" s="27"/>
      <c r="AT223" s="26"/>
      <c r="AU223" s="27"/>
      <c r="AV223" s="26"/>
    </row>
    <row r="224" spans="1:48" s="10" customFormat="1" x14ac:dyDescent="0.25">
      <c r="A224" s="12"/>
      <c r="B224" s="13"/>
      <c r="C224" s="14"/>
      <c r="E224" s="17"/>
      <c r="F224" s="15">
        <f>SUM(F215:F223)</f>
        <v>133.9</v>
      </c>
      <c r="G224" s="17"/>
      <c r="H224" s="15"/>
      <c r="I224" s="17"/>
      <c r="J224" s="15">
        <f>SUM(J215:J223)</f>
        <v>129.4</v>
      </c>
      <c r="K224" s="18"/>
      <c r="L224" s="15">
        <f>SUM(L215:L223)</f>
        <v>128.19999999999999</v>
      </c>
      <c r="M224" s="17"/>
      <c r="N224" s="15">
        <f>SUM(N215:N223)</f>
        <v>209.8</v>
      </c>
      <c r="O224" s="17"/>
      <c r="P224" s="15">
        <f>SUM(P215:P223)</f>
        <v>176.89999999999998</v>
      </c>
      <c r="Q224" s="17"/>
      <c r="R224" s="15">
        <f>SUM(R215:R223)</f>
        <v>95.4</v>
      </c>
      <c r="S224" s="17"/>
      <c r="T224" s="15">
        <f>SUM(T215:T223)</f>
        <v>90.7</v>
      </c>
      <c r="U224" s="17"/>
      <c r="V224" s="15">
        <f>SUM(V215:V223)</f>
        <v>171.9</v>
      </c>
      <c r="W224" s="17"/>
      <c r="X224" s="15">
        <f>SUM(X215:X223)</f>
        <v>153.70000000000002</v>
      </c>
      <c r="Y224" s="17"/>
      <c r="Z224" s="15">
        <f>SUM(Z215:Z223)</f>
        <v>138.5</v>
      </c>
      <c r="AA224" s="17"/>
      <c r="AB224" s="15">
        <f>SUM(AB215:AB223)</f>
        <v>51.4</v>
      </c>
      <c r="AC224" s="17"/>
      <c r="AD224" s="15">
        <f>SUM(AD215:AD223)</f>
        <v>231.20000000000002</v>
      </c>
      <c r="AE224" s="17"/>
      <c r="AF224" s="15">
        <f>SUM(AF215:AF223)</f>
        <v>226.10000000000002</v>
      </c>
      <c r="AG224" s="17"/>
      <c r="AH224" s="15">
        <f>SUM(AH215:AH223)</f>
        <v>108.9</v>
      </c>
      <c r="AI224" s="17"/>
      <c r="AJ224" s="15">
        <f>SUM(AJ215:AJ223)</f>
        <v>124.4</v>
      </c>
      <c r="AK224" s="17"/>
      <c r="AL224" s="15">
        <f>SUM(AL215:AL223)</f>
        <v>225.60000000000002</v>
      </c>
      <c r="AM224" s="17"/>
      <c r="AN224" s="15">
        <f>SUM(AN215:AN223)</f>
        <v>178.20000000000002</v>
      </c>
      <c r="AO224" s="18"/>
      <c r="AP224" s="15">
        <f>SUM(AP215:AP223)</f>
        <v>95.4</v>
      </c>
      <c r="AQ224" s="18"/>
      <c r="AR224" s="15">
        <f>SUM(AR215:AR223)</f>
        <v>177.1</v>
      </c>
      <c r="AS224" s="17"/>
      <c r="AT224" s="15">
        <f>SUM(AT215:AT223)</f>
        <v>130.5</v>
      </c>
      <c r="AU224" s="17"/>
      <c r="AV224" s="15">
        <f>SUM(AV215:AV223)</f>
        <v>77.500000000000014</v>
      </c>
    </row>
    <row r="225" spans="1:48" x14ac:dyDescent="0.25">
      <c r="A225" s="12"/>
      <c r="B225" s="13"/>
      <c r="C225" s="14"/>
      <c r="E225" s="27"/>
      <c r="F225" s="26"/>
      <c r="G225" s="27"/>
      <c r="H225" s="26"/>
      <c r="I225" s="27"/>
      <c r="J225" s="26"/>
      <c r="K225" s="28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7"/>
      <c r="AN225" s="26"/>
      <c r="AO225" s="28"/>
      <c r="AP225" s="26"/>
      <c r="AQ225" s="28"/>
      <c r="AR225" s="26"/>
      <c r="AS225" s="27"/>
      <c r="AT225" s="26"/>
      <c r="AU225" s="27"/>
      <c r="AV225" s="26"/>
    </row>
    <row r="226" spans="1:48" s="16" customFormat="1" x14ac:dyDescent="0.25">
      <c r="A226" s="12"/>
      <c r="B226" s="13"/>
      <c r="C226" s="14"/>
      <c r="E226" s="27" t="s">
        <v>194</v>
      </c>
      <c r="F226" s="26">
        <v>31</v>
      </c>
      <c r="G226" s="27"/>
      <c r="H226" s="26"/>
      <c r="I226" s="112" t="s">
        <v>217</v>
      </c>
      <c r="J226" s="113">
        <v>69</v>
      </c>
      <c r="K226" s="27" t="s">
        <v>217</v>
      </c>
      <c r="L226" s="26">
        <v>34.5</v>
      </c>
      <c r="M226" s="27" t="s">
        <v>217</v>
      </c>
      <c r="N226" s="26">
        <v>34.5</v>
      </c>
      <c r="O226" s="27" t="s">
        <v>244</v>
      </c>
      <c r="P226" s="26">
        <v>32.200000000000003</v>
      </c>
      <c r="Q226" s="110" t="s">
        <v>166</v>
      </c>
      <c r="R226" s="111">
        <v>17.600000000000001</v>
      </c>
      <c r="S226" s="112" t="s">
        <v>217</v>
      </c>
      <c r="T226" s="113">
        <v>69</v>
      </c>
      <c r="U226" s="110" t="s">
        <v>245</v>
      </c>
      <c r="V226" s="111">
        <v>5.5</v>
      </c>
      <c r="W226" s="27" t="s">
        <v>217</v>
      </c>
      <c r="X226" s="26">
        <v>34.5</v>
      </c>
      <c r="Y226" s="27" t="s">
        <v>194</v>
      </c>
      <c r="Z226" s="26">
        <v>31</v>
      </c>
      <c r="AA226" s="27"/>
      <c r="AB226" s="26"/>
      <c r="AC226" s="27" t="s">
        <v>217</v>
      </c>
      <c r="AD226" s="26">
        <v>34.5</v>
      </c>
      <c r="AE226" s="27" t="s">
        <v>217</v>
      </c>
      <c r="AF226" s="26">
        <v>34.5</v>
      </c>
      <c r="AG226" s="27" t="s">
        <v>217</v>
      </c>
      <c r="AH226" s="26">
        <v>34.5</v>
      </c>
      <c r="AI226" s="27" t="s">
        <v>217</v>
      </c>
      <c r="AJ226" s="26">
        <v>34.5</v>
      </c>
      <c r="AK226" s="27" t="s">
        <v>217</v>
      </c>
      <c r="AL226" s="26">
        <v>34.5</v>
      </c>
      <c r="AM226" s="112" t="s">
        <v>217</v>
      </c>
      <c r="AN226" s="113">
        <v>69</v>
      </c>
      <c r="AO226" s="110" t="s">
        <v>166</v>
      </c>
      <c r="AP226" s="111">
        <v>8.8000000000000007</v>
      </c>
      <c r="AQ226" s="112" t="s">
        <v>194</v>
      </c>
      <c r="AR226" s="113">
        <v>62</v>
      </c>
      <c r="AS226" s="27" t="s">
        <v>217</v>
      </c>
      <c r="AT226" s="26">
        <v>34.5</v>
      </c>
      <c r="AU226" s="27"/>
      <c r="AV226" s="26"/>
    </row>
    <row r="227" spans="1:48" s="16" customFormat="1" x14ac:dyDescent="0.25">
      <c r="A227" s="12"/>
      <c r="B227" s="13"/>
      <c r="C227" s="14"/>
      <c r="E227" s="27"/>
      <c r="F227" s="26"/>
      <c r="G227" s="27"/>
      <c r="H227" s="26"/>
      <c r="I227" s="27"/>
      <c r="J227" s="26"/>
      <c r="K227" s="112" t="s">
        <v>194</v>
      </c>
      <c r="L227" s="113">
        <v>62</v>
      </c>
      <c r="M227" s="110" t="s">
        <v>166</v>
      </c>
      <c r="N227" s="111">
        <v>8.8000000000000007</v>
      </c>
      <c r="O227" s="27" t="s">
        <v>194</v>
      </c>
      <c r="P227" s="26">
        <v>31</v>
      </c>
      <c r="Q227" s="27"/>
      <c r="R227" s="26"/>
      <c r="S227" s="27"/>
      <c r="T227" s="26"/>
      <c r="U227" s="110" t="s">
        <v>166</v>
      </c>
      <c r="V227" s="111">
        <v>8.8000000000000007</v>
      </c>
      <c r="W227" s="110" t="s">
        <v>166</v>
      </c>
      <c r="X227" s="111">
        <v>8.8000000000000007</v>
      </c>
      <c r="Y227" s="110" t="s">
        <v>166</v>
      </c>
      <c r="Z227" s="111">
        <v>8.8000000000000007</v>
      </c>
      <c r="AA227" s="27"/>
      <c r="AB227" s="26"/>
      <c r="AC227" s="27" t="s">
        <v>165</v>
      </c>
      <c r="AD227" s="26">
        <v>26.6</v>
      </c>
      <c r="AE227" s="27" t="s">
        <v>194</v>
      </c>
      <c r="AF227" s="26">
        <v>31</v>
      </c>
      <c r="AG227" s="27" t="s">
        <v>194</v>
      </c>
      <c r="AH227" s="26">
        <v>31</v>
      </c>
      <c r="AI227" s="27"/>
      <c r="AJ227" s="26"/>
      <c r="AK227" s="27" t="s">
        <v>194</v>
      </c>
      <c r="AL227" s="26">
        <v>31</v>
      </c>
      <c r="AM227" s="110" t="s">
        <v>166</v>
      </c>
      <c r="AN227" s="111">
        <v>8.8000000000000007</v>
      </c>
      <c r="AO227" s="27"/>
      <c r="AP227" s="26"/>
      <c r="AQ227" s="110" t="s">
        <v>166</v>
      </c>
      <c r="AR227" s="111">
        <v>8.8000000000000007</v>
      </c>
      <c r="AS227" s="27"/>
      <c r="AT227" s="26"/>
      <c r="AU227" s="27"/>
      <c r="AV227" s="26"/>
    </row>
    <row r="228" spans="1:48" s="16" customFormat="1" x14ac:dyDescent="0.25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/>
      <c r="AB228" s="26"/>
      <c r="AC228" s="27" t="s">
        <v>194</v>
      </c>
      <c r="AD228" s="26">
        <v>31</v>
      </c>
      <c r="AE228" s="110" t="s">
        <v>166</v>
      </c>
      <c r="AF228" s="111">
        <v>8.8000000000000007</v>
      </c>
      <c r="AG228" s="27"/>
      <c r="AH228" s="26"/>
      <c r="AI228" s="27"/>
      <c r="AJ228" s="26"/>
      <c r="AK228" s="110" t="s">
        <v>166</v>
      </c>
      <c r="AL228" s="111">
        <v>8.8000000000000007</v>
      </c>
      <c r="AM228" s="27"/>
      <c r="AN228" s="26"/>
      <c r="AO228" s="27"/>
      <c r="AP228" s="26"/>
      <c r="AQ228" s="27"/>
      <c r="AR228" s="26"/>
      <c r="AS228" s="27"/>
      <c r="AT228" s="26"/>
      <c r="AU228" s="27"/>
      <c r="AV228" s="26"/>
    </row>
    <row r="229" spans="1:48" s="16" customFormat="1" x14ac:dyDescent="0.25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  <c r="AU229" s="27"/>
      <c r="AV229" s="26"/>
    </row>
    <row r="230" spans="1:48" s="10" customFormat="1" x14ac:dyDescent="0.25">
      <c r="A230" s="12"/>
      <c r="B230" s="13"/>
      <c r="C230" s="14"/>
      <c r="E230" s="17"/>
      <c r="F230" s="15">
        <f>SUM(F224:F229)</f>
        <v>164.9</v>
      </c>
      <c r="G230" s="17"/>
      <c r="H230" s="15"/>
      <c r="I230" s="17"/>
      <c r="J230" s="15">
        <f>SUM(J224:J229)</f>
        <v>198.4</v>
      </c>
      <c r="K230" s="18"/>
      <c r="L230" s="15">
        <f>SUM(L224:L229)</f>
        <v>224.7</v>
      </c>
      <c r="M230" s="17"/>
      <c r="N230" s="15">
        <f>SUM(N224:N229)</f>
        <v>253.10000000000002</v>
      </c>
      <c r="O230" s="17"/>
      <c r="P230" s="15">
        <f>SUM(P224:P229)</f>
        <v>240.09999999999997</v>
      </c>
      <c r="Q230" s="17"/>
      <c r="R230" s="15">
        <f>SUM(R224:R229)</f>
        <v>113</v>
      </c>
      <c r="S230" s="17"/>
      <c r="T230" s="15">
        <f>SUM(T224:T229)</f>
        <v>159.69999999999999</v>
      </c>
      <c r="U230" s="17"/>
      <c r="V230" s="15">
        <f>SUM(V224:V229)</f>
        <v>186.20000000000002</v>
      </c>
      <c r="W230" s="17"/>
      <c r="X230" s="15">
        <f>SUM(X224:X229)</f>
        <v>197.00000000000003</v>
      </c>
      <c r="Y230" s="17"/>
      <c r="Z230" s="15">
        <f>SUM(Z224:Z229)</f>
        <v>178.3</v>
      </c>
      <c r="AA230" s="17"/>
      <c r="AB230" s="15">
        <f>SUM(AB224:AB229)</f>
        <v>51.4</v>
      </c>
      <c r="AC230" s="17"/>
      <c r="AD230" s="15">
        <f>SUM(AD224:AD229)</f>
        <v>323.30000000000007</v>
      </c>
      <c r="AE230" s="17"/>
      <c r="AF230" s="15">
        <f>SUM(AF224:AF229)</f>
        <v>300.40000000000003</v>
      </c>
      <c r="AG230" s="17"/>
      <c r="AH230" s="15">
        <f>SUM(AH224:AH229)</f>
        <v>174.4</v>
      </c>
      <c r="AI230" s="17"/>
      <c r="AJ230" s="15">
        <f>SUM(AJ224:AJ229)</f>
        <v>158.9</v>
      </c>
      <c r="AK230" s="17"/>
      <c r="AL230" s="15">
        <f>SUM(AL224:AL229)</f>
        <v>299.90000000000003</v>
      </c>
      <c r="AM230" s="17"/>
      <c r="AN230" s="15">
        <f>SUM(AN224:AN229)</f>
        <v>256</v>
      </c>
      <c r="AO230" s="18"/>
      <c r="AP230" s="15">
        <f>SUM(AP224:AP229)</f>
        <v>104.2</v>
      </c>
      <c r="AQ230" s="18"/>
      <c r="AR230" s="15">
        <f>SUM(AR224:AR229)</f>
        <v>247.9</v>
      </c>
      <c r="AS230" s="17"/>
      <c r="AT230" s="15">
        <f>SUM(AT224:AT229)</f>
        <v>165</v>
      </c>
      <c r="AU230" s="17"/>
      <c r="AV230" s="15">
        <f>SUM(AV224:AV229)</f>
        <v>77.500000000000014</v>
      </c>
    </row>
    <row r="231" spans="1:48" x14ac:dyDescent="0.25">
      <c r="A231" s="12"/>
      <c r="B231" s="13"/>
      <c r="C231" s="14"/>
      <c r="E231" s="27"/>
      <c r="F231" s="26"/>
      <c r="G231" s="27"/>
      <c r="H231" s="26"/>
      <c r="I231" s="27"/>
      <c r="J231" s="26"/>
      <c r="K231" s="28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7"/>
      <c r="AN231" s="26"/>
      <c r="AO231" s="28"/>
      <c r="AP231" s="26"/>
      <c r="AQ231" s="28"/>
      <c r="AR231" s="26"/>
      <c r="AS231" s="27"/>
      <c r="AT231" s="26"/>
      <c r="AU231" s="27"/>
      <c r="AV231" s="26"/>
    </row>
    <row r="232" spans="1:48" s="16" customFormat="1" x14ac:dyDescent="0.25">
      <c r="A232" s="12"/>
      <c r="B232" s="13"/>
      <c r="C232" s="14"/>
      <c r="E232" s="27" t="s">
        <v>194</v>
      </c>
      <c r="F232" s="26">
        <v>24.9</v>
      </c>
      <c r="G232" s="27"/>
      <c r="H232" s="26"/>
      <c r="I232" s="27" t="s">
        <v>217</v>
      </c>
      <c r="J232" s="26">
        <v>26.9</v>
      </c>
      <c r="K232" s="27" t="s">
        <v>217</v>
      </c>
      <c r="L232" s="26">
        <v>26.9</v>
      </c>
      <c r="M232" s="112" t="s">
        <v>217</v>
      </c>
      <c r="N232" s="113">
        <v>60.5</v>
      </c>
      <c r="O232" s="110" t="s">
        <v>244</v>
      </c>
      <c r="P232" s="111">
        <v>10</v>
      </c>
      <c r="Q232" s="27"/>
      <c r="R232" s="26"/>
      <c r="S232" s="27" t="s">
        <v>217</v>
      </c>
      <c r="T232" s="26">
        <v>26.9</v>
      </c>
      <c r="U232" s="27"/>
      <c r="V232" s="26"/>
      <c r="W232" s="112" t="s">
        <v>217</v>
      </c>
      <c r="X232" s="113">
        <v>60.5</v>
      </c>
      <c r="Y232" s="112" t="s">
        <v>194</v>
      </c>
      <c r="Z232" s="113">
        <v>56</v>
      </c>
      <c r="AA232" s="27"/>
      <c r="AB232" s="26"/>
      <c r="AC232" s="27" t="s">
        <v>217</v>
      </c>
      <c r="AD232" s="26">
        <v>26.9</v>
      </c>
      <c r="AE232" s="27" t="s">
        <v>217</v>
      </c>
      <c r="AF232" s="26">
        <v>26.9</v>
      </c>
      <c r="AG232" s="112" t="s">
        <v>217</v>
      </c>
      <c r="AH232" s="113">
        <v>60.5</v>
      </c>
      <c r="AI232" s="27" t="s">
        <v>217</v>
      </c>
      <c r="AJ232" s="26">
        <v>26.9</v>
      </c>
      <c r="AK232" s="27" t="s">
        <v>217</v>
      </c>
      <c r="AL232" s="26">
        <v>26.9</v>
      </c>
      <c r="AM232" s="27" t="s">
        <v>217</v>
      </c>
      <c r="AN232" s="26">
        <v>26.9</v>
      </c>
      <c r="AO232" s="27"/>
      <c r="AP232" s="26"/>
      <c r="AQ232" s="27" t="s">
        <v>194</v>
      </c>
      <c r="AR232" s="26">
        <v>24.9</v>
      </c>
      <c r="AS232" s="112" t="s">
        <v>217</v>
      </c>
      <c r="AT232" s="113">
        <v>60.5</v>
      </c>
      <c r="AU232" s="27"/>
      <c r="AV232" s="26"/>
    </row>
    <row r="233" spans="1:48" s="16" customFormat="1" x14ac:dyDescent="0.25">
      <c r="A233" s="12"/>
      <c r="B233" s="13"/>
      <c r="C233" s="14"/>
      <c r="E233" s="27"/>
      <c r="F233" s="26"/>
      <c r="G233" s="27"/>
      <c r="H233" s="26"/>
      <c r="I233" s="27"/>
      <c r="J233" s="26"/>
      <c r="K233" s="27" t="s">
        <v>194</v>
      </c>
      <c r="L233" s="26">
        <v>24.9</v>
      </c>
      <c r="M233" s="27"/>
      <c r="N233" s="26"/>
      <c r="O233" s="27" t="s">
        <v>194</v>
      </c>
      <c r="P233" s="26">
        <v>24.9</v>
      </c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27"/>
      <c r="AB233" s="26"/>
      <c r="AC233" s="110" t="s">
        <v>165</v>
      </c>
      <c r="AD233" s="111">
        <v>10.8</v>
      </c>
      <c r="AE233" s="27" t="s">
        <v>194</v>
      </c>
      <c r="AF233" s="26">
        <v>24.9</v>
      </c>
      <c r="AG233" s="27" t="s">
        <v>194</v>
      </c>
      <c r="AH233" s="26">
        <v>24.9</v>
      </c>
      <c r="AI233" s="27"/>
      <c r="AJ233" s="26"/>
      <c r="AK233" s="27" t="s">
        <v>194</v>
      </c>
      <c r="AL233" s="26">
        <v>24.9</v>
      </c>
      <c r="AM233" s="27"/>
      <c r="AN233" s="26"/>
      <c r="AO233" s="27"/>
      <c r="AP233" s="26"/>
      <c r="AQ233" s="27"/>
      <c r="AR233" s="26"/>
      <c r="AS233" s="27"/>
      <c r="AT233" s="26"/>
      <c r="AU233" s="27"/>
      <c r="AV233" s="26"/>
    </row>
    <row r="234" spans="1:48" s="16" customFormat="1" x14ac:dyDescent="0.25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/>
      <c r="AB234" s="26"/>
      <c r="AC234" s="27" t="s">
        <v>194</v>
      </c>
      <c r="AD234" s="26">
        <v>24.9</v>
      </c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  <c r="AU234" s="27"/>
      <c r="AV234" s="26"/>
    </row>
    <row r="235" spans="1:48" s="16" customFormat="1" x14ac:dyDescent="0.25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  <c r="AU235" s="27"/>
      <c r="AV235" s="26"/>
    </row>
    <row r="236" spans="1:48" s="10" customFormat="1" x14ac:dyDescent="0.25">
      <c r="A236" s="12"/>
      <c r="B236" s="13"/>
      <c r="C236" s="14"/>
      <c r="E236" s="17"/>
      <c r="F236" s="15">
        <f>SUM(F230:F235)</f>
        <v>189.8</v>
      </c>
      <c r="G236" s="17"/>
      <c r="H236" s="15"/>
      <c r="I236" s="17"/>
      <c r="J236" s="15">
        <f>SUM(J230:J235)</f>
        <v>225.3</v>
      </c>
      <c r="K236" s="18"/>
      <c r="L236" s="15">
        <f>SUM(L230:L235)</f>
        <v>276.5</v>
      </c>
      <c r="M236" s="17"/>
      <c r="N236" s="15">
        <f>SUM(N230:N235)</f>
        <v>313.60000000000002</v>
      </c>
      <c r="O236" s="17"/>
      <c r="P236" s="15">
        <f>SUM(P230:P235)</f>
        <v>274.99999999999994</v>
      </c>
      <c r="Q236" s="17"/>
      <c r="R236" s="15">
        <f>SUM(R230:R235)</f>
        <v>113</v>
      </c>
      <c r="S236" s="17"/>
      <c r="T236" s="15">
        <f>SUM(T230:T235)</f>
        <v>186.6</v>
      </c>
      <c r="U236" s="17"/>
      <c r="V236" s="15">
        <f>SUM(V230:V235)</f>
        <v>186.20000000000002</v>
      </c>
      <c r="W236" s="17"/>
      <c r="X236" s="15">
        <f>SUM(X230:X235)</f>
        <v>257.5</v>
      </c>
      <c r="Y236" s="17"/>
      <c r="Z236" s="15">
        <f>SUM(Z230:Z235)</f>
        <v>234.3</v>
      </c>
      <c r="AA236" s="17"/>
      <c r="AB236" s="15">
        <f>SUM(AB230:AB235)</f>
        <v>51.4</v>
      </c>
      <c r="AC236" s="17"/>
      <c r="AD236" s="15">
        <f>SUM(AD230:AD235)</f>
        <v>385.90000000000003</v>
      </c>
      <c r="AE236" s="17"/>
      <c r="AF236" s="15">
        <f>SUM(AF230:AF235)</f>
        <v>352.2</v>
      </c>
      <c r="AG236" s="17"/>
      <c r="AH236" s="15">
        <f>SUM(AH230:AH235)</f>
        <v>259.8</v>
      </c>
      <c r="AI236" s="17"/>
      <c r="AJ236" s="15">
        <f>SUM(AJ230:AJ235)</f>
        <v>185.8</v>
      </c>
      <c r="AK236" s="17"/>
      <c r="AL236" s="15">
        <f>SUM(AL230:AL235)</f>
        <v>351.7</v>
      </c>
      <c r="AM236" s="17"/>
      <c r="AN236" s="15">
        <f>SUM(AN230:AN235)</f>
        <v>282.89999999999998</v>
      </c>
      <c r="AO236" s="18"/>
      <c r="AP236" s="15">
        <f>SUM(AP230:AP235)</f>
        <v>104.2</v>
      </c>
      <c r="AQ236" s="18"/>
      <c r="AR236" s="15">
        <f>SUM(AR230:AR235)</f>
        <v>272.8</v>
      </c>
      <c r="AS236" s="17"/>
      <c r="AT236" s="15">
        <f>SUM(AT230:AT235)</f>
        <v>225.5</v>
      </c>
      <c r="AU236" s="17"/>
      <c r="AV236" s="15">
        <f>SUM(AV230:AV235)</f>
        <v>77.500000000000014</v>
      </c>
    </row>
    <row r="237" spans="1:48" ht="13.5" customHeight="1" x14ac:dyDescent="0.25">
      <c r="A237" s="12"/>
      <c r="B237" s="13"/>
      <c r="C237" s="14"/>
      <c r="E237" s="27"/>
      <c r="F237" s="26"/>
      <c r="G237" s="27"/>
      <c r="H237" s="26"/>
      <c r="I237" s="27"/>
      <c r="J237" s="26"/>
      <c r="K237" s="28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7"/>
      <c r="AN237" s="26"/>
      <c r="AO237" s="28"/>
      <c r="AP237" s="26"/>
      <c r="AQ237" s="28"/>
      <c r="AR237" s="26"/>
      <c r="AS237" s="27"/>
      <c r="AT237" s="26"/>
      <c r="AU237" s="27"/>
      <c r="AV237" s="26"/>
    </row>
    <row r="238" spans="1:48" s="16" customFormat="1" x14ac:dyDescent="0.25">
      <c r="A238" s="12"/>
      <c r="B238" s="13"/>
      <c r="C238" s="14"/>
      <c r="E238" s="110" t="s">
        <v>194</v>
      </c>
      <c r="F238" s="111">
        <v>18.8</v>
      </c>
      <c r="G238" s="27"/>
      <c r="H238" s="26"/>
      <c r="I238" s="114" t="s">
        <v>217</v>
      </c>
      <c r="J238" s="115">
        <v>50.5</v>
      </c>
      <c r="K238" s="114" t="s">
        <v>217</v>
      </c>
      <c r="L238" s="115">
        <v>50.5</v>
      </c>
      <c r="M238" s="114" t="s">
        <v>217</v>
      </c>
      <c r="N238" s="115">
        <v>50.5</v>
      </c>
      <c r="O238" s="110" t="s">
        <v>194</v>
      </c>
      <c r="P238" s="111">
        <v>7.5</v>
      </c>
      <c r="Q238" s="27"/>
      <c r="R238" s="26"/>
      <c r="S238" s="114" t="s">
        <v>217</v>
      </c>
      <c r="T238" s="115">
        <v>50.5</v>
      </c>
      <c r="U238" s="27"/>
      <c r="V238" s="26"/>
      <c r="W238" s="114" t="s">
        <v>217</v>
      </c>
      <c r="X238" s="115">
        <v>50.5</v>
      </c>
      <c r="Y238" s="110" t="s">
        <v>194</v>
      </c>
      <c r="Z238" s="111">
        <v>7.5</v>
      </c>
      <c r="AA238" s="27"/>
      <c r="AB238" s="26"/>
      <c r="AC238" s="114" t="s">
        <v>217</v>
      </c>
      <c r="AD238" s="115">
        <v>50.5</v>
      </c>
      <c r="AE238" s="114" t="s">
        <v>217</v>
      </c>
      <c r="AF238" s="115">
        <v>96.2</v>
      </c>
      <c r="AG238" s="114" t="s">
        <v>217</v>
      </c>
      <c r="AH238" s="115">
        <v>50.5</v>
      </c>
      <c r="AI238" s="114" t="s">
        <v>217</v>
      </c>
      <c r="AJ238" s="115">
        <v>50.5</v>
      </c>
      <c r="AK238" s="114" t="s">
        <v>217</v>
      </c>
      <c r="AL238" s="115">
        <v>50.5</v>
      </c>
      <c r="AM238" s="114" t="s">
        <v>217</v>
      </c>
      <c r="AN238" s="115">
        <v>50.5</v>
      </c>
      <c r="AO238" s="27"/>
      <c r="AP238" s="26"/>
      <c r="AQ238" s="110" t="s">
        <v>194</v>
      </c>
      <c r="AR238" s="111">
        <v>7.5</v>
      </c>
      <c r="AS238" s="114" t="s">
        <v>217</v>
      </c>
      <c r="AT238" s="115">
        <v>50.5</v>
      </c>
      <c r="AU238" s="27"/>
      <c r="AV238" s="26"/>
    </row>
    <row r="239" spans="1:48" s="16" customFormat="1" x14ac:dyDescent="0.25">
      <c r="A239" s="12"/>
      <c r="B239" s="13"/>
      <c r="C239" s="14"/>
      <c r="E239" s="27"/>
      <c r="F239" s="26"/>
      <c r="G239" s="27"/>
      <c r="H239" s="26"/>
      <c r="I239" s="27"/>
      <c r="J239" s="26"/>
      <c r="K239" s="110" t="s">
        <v>194</v>
      </c>
      <c r="L239" s="111">
        <v>7.5</v>
      </c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27"/>
      <c r="AB239" s="26"/>
      <c r="AC239" s="110" t="s">
        <v>194</v>
      </c>
      <c r="AD239" s="111">
        <v>18.8</v>
      </c>
      <c r="AE239" s="110" t="s">
        <v>194</v>
      </c>
      <c r="AF239" s="111">
        <v>7.5</v>
      </c>
      <c r="AG239" s="110" t="s">
        <v>194</v>
      </c>
      <c r="AH239" s="111">
        <v>7.5</v>
      </c>
      <c r="AI239" s="27"/>
      <c r="AJ239" s="26"/>
      <c r="AK239" s="110" t="s">
        <v>194</v>
      </c>
      <c r="AL239" s="111">
        <v>7.5</v>
      </c>
      <c r="AM239" s="27"/>
      <c r="AN239" s="26"/>
      <c r="AO239" s="27"/>
      <c r="AP239" s="26"/>
      <c r="AQ239" s="27"/>
      <c r="AR239" s="26"/>
      <c r="AS239" s="27"/>
      <c r="AT239" s="26"/>
      <c r="AU239" s="27"/>
      <c r="AV239" s="26"/>
    </row>
    <row r="240" spans="1:48" s="16" customFormat="1" x14ac:dyDescent="0.25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  <c r="AU240" s="27"/>
      <c r="AV240" s="26"/>
    </row>
    <row r="241" spans="1:48" s="10" customFormat="1" ht="13.2" x14ac:dyDescent="0.25">
      <c r="A241" s="19"/>
      <c r="B241" s="20"/>
      <c r="C241" s="22" t="s">
        <v>41</v>
      </c>
      <c r="D241" s="23"/>
      <c r="E241" s="24"/>
      <c r="F241" s="25">
        <f>SUM(F236:F240)</f>
        <v>208.60000000000002</v>
      </c>
      <c r="G241" s="24"/>
      <c r="H241" s="25"/>
      <c r="I241" s="24"/>
      <c r="J241" s="25">
        <f>SUM(J236:J240)</f>
        <v>275.8</v>
      </c>
      <c r="K241" s="24"/>
      <c r="L241" s="25">
        <f>SUM(L236:L240)</f>
        <v>334.5</v>
      </c>
      <c r="M241" s="24"/>
      <c r="N241" s="25">
        <f>SUM(N236:N240)</f>
        <v>364.1</v>
      </c>
      <c r="O241" s="24"/>
      <c r="P241" s="25">
        <f>SUM(P236:P240)</f>
        <v>282.49999999999994</v>
      </c>
      <c r="Q241" s="24"/>
      <c r="R241" s="25">
        <f>SUM(R236:R240)</f>
        <v>113</v>
      </c>
      <c r="S241" s="24"/>
      <c r="T241" s="25">
        <f>SUM(T236:T240)</f>
        <v>237.1</v>
      </c>
      <c r="U241" s="24"/>
      <c r="V241" s="25">
        <f>SUM(V236:V240)</f>
        <v>186.20000000000002</v>
      </c>
      <c r="W241" s="24"/>
      <c r="X241" s="25">
        <f>SUM(X236:X240)</f>
        <v>308</v>
      </c>
      <c r="Y241" s="24"/>
      <c r="Z241" s="25">
        <f>SUM(Z236:Z240)</f>
        <v>241.8</v>
      </c>
      <c r="AA241" s="24"/>
      <c r="AB241" s="25">
        <f>SUM(AB236:AB240)</f>
        <v>51.4</v>
      </c>
      <c r="AC241" s="24"/>
      <c r="AD241" s="25">
        <f>SUM(AD236:AD240)</f>
        <v>455.20000000000005</v>
      </c>
      <c r="AE241" s="24"/>
      <c r="AF241" s="25">
        <f>SUM(AF236:AF240)</f>
        <v>455.9</v>
      </c>
      <c r="AG241" s="24"/>
      <c r="AH241" s="25">
        <f>SUM(AH236:AH240)</f>
        <v>317.8</v>
      </c>
      <c r="AI241" s="24"/>
      <c r="AJ241" s="25">
        <f>SUM(AJ236:AJ240)</f>
        <v>236.3</v>
      </c>
      <c r="AK241" s="24"/>
      <c r="AL241" s="25">
        <f>SUM(AL236:AL240)</f>
        <v>409.7</v>
      </c>
      <c r="AM241" s="24"/>
      <c r="AN241" s="25">
        <f>SUM(AN236:AN240)</f>
        <v>333.4</v>
      </c>
      <c r="AO241" s="24"/>
      <c r="AP241" s="25">
        <f>SUM(AP236:AP240)</f>
        <v>104.2</v>
      </c>
      <c r="AQ241" s="24"/>
      <c r="AR241" s="25">
        <f>SUM(AR236:AR240)</f>
        <v>280.3</v>
      </c>
      <c r="AS241" s="24"/>
      <c r="AT241" s="25">
        <f>SUM(AT236:AT240)</f>
        <v>276</v>
      </c>
      <c r="AU241" s="24"/>
      <c r="AV241" s="25">
        <f>SUM(AV236:AV240)</f>
        <v>77.500000000000014</v>
      </c>
    </row>
    <row r="242" spans="1:48" x14ac:dyDescent="0.25">
      <c r="A242" s="12"/>
      <c r="B242" s="13"/>
      <c r="C242" s="14"/>
      <c r="E242" s="29"/>
      <c r="F242" s="30"/>
      <c r="G242" s="29"/>
      <c r="H242" s="30"/>
      <c r="I242" s="29"/>
      <c r="J242" s="30"/>
      <c r="K242" s="31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29"/>
      <c r="AN242" s="30"/>
      <c r="AO242" s="31"/>
      <c r="AP242" s="30"/>
      <c r="AQ242" s="31"/>
      <c r="AR242" s="30"/>
      <c r="AS242" s="29"/>
      <c r="AT242" s="30"/>
      <c r="AU242" s="29"/>
      <c r="AV242" s="30"/>
    </row>
    <row r="243" spans="1:48" x14ac:dyDescent="0.25">
      <c r="A243" s="12"/>
      <c r="B243" s="13"/>
      <c r="C243" s="14"/>
    </row>
    <row r="244" spans="1:48" x14ac:dyDescent="0.25">
      <c r="A244" s="119">
        <v>46076</v>
      </c>
      <c r="B244" s="120">
        <v>500</v>
      </c>
      <c r="C244" s="121" t="s">
        <v>47</v>
      </c>
      <c r="E244" s="27" t="s">
        <v>233</v>
      </c>
      <c r="F244" s="26">
        <v>27.6</v>
      </c>
      <c r="G244" s="27"/>
      <c r="H244" s="26"/>
      <c r="I244" s="27" t="s">
        <v>233</v>
      </c>
      <c r="J244" s="26">
        <v>27.6</v>
      </c>
      <c r="K244" s="27" t="s">
        <v>251</v>
      </c>
      <c r="L244" s="26">
        <v>32.5</v>
      </c>
      <c r="M244" s="27" t="s">
        <v>233</v>
      </c>
      <c r="N244" s="26">
        <v>27.6</v>
      </c>
      <c r="O244" s="27" t="s">
        <v>233</v>
      </c>
      <c r="P244" s="26">
        <v>27.6</v>
      </c>
      <c r="Q244" s="27" t="s">
        <v>233</v>
      </c>
      <c r="R244" s="26">
        <v>27.6</v>
      </c>
      <c r="S244" s="27" t="s">
        <v>233</v>
      </c>
      <c r="T244" s="26">
        <v>27.6</v>
      </c>
      <c r="U244" s="27" t="s">
        <v>164</v>
      </c>
      <c r="V244" s="26">
        <v>30.3</v>
      </c>
      <c r="W244" s="27" t="s">
        <v>233</v>
      </c>
      <c r="X244" s="26">
        <v>27.6</v>
      </c>
      <c r="Y244" s="27" t="s">
        <v>233</v>
      </c>
      <c r="Z244" s="26">
        <v>27.6</v>
      </c>
      <c r="AA244" s="27" t="s">
        <v>233</v>
      </c>
      <c r="AB244" s="26">
        <v>27.6</v>
      </c>
      <c r="AC244" s="27" t="s">
        <v>233</v>
      </c>
      <c r="AD244" s="26">
        <v>27.6</v>
      </c>
      <c r="AE244" s="27" t="s">
        <v>233</v>
      </c>
      <c r="AF244" s="26">
        <v>27.6</v>
      </c>
      <c r="AG244" s="27" t="s">
        <v>164</v>
      </c>
      <c r="AH244" s="26">
        <v>30.3</v>
      </c>
      <c r="AI244" s="27" t="s">
        <v>233</v>
      </c>
      <c r="AJ244" s="26">
        <v>27.6</v>
      </c>
      <c r="AK244" s="27" t="s">
        <v>233</v>
      </c>
      <c r="AL244" s="26">
        <v>27.6</v>
      </c>
      <c r="AM244" s="27" t="s">
        <v>233</v>
      </c>
      <c r="AN244" s="26">
        <v>27.6</v>
      </c>
      <c r="AO244" s="27" t="s">
        <v>233</v>
      </c>
      <c r="AP244" s="26">
        <v>27.6</v>
      </c>
      <c r="AQ244" s="27" t="s">
        <v>277</v>
      </c>
      <c r="AR244" s="26">
        <v>28.1</v>
      </c>
      <c r="AS244" s="27" t="s">
        <v>233</v>
      </c>
      <c r="AT244" s="26">
        <v>27.6</v>
      </c>
      <c r="AU244" s="27" t="s">
        <v>233</v>
      </c>
      <c r="AV244" s="26">
        <v>27.6</v>
      </c>
    </row>
    <row r="245" spans="1:48" x14ac:dyDescent="0.25">
      <c r="A245" s="12"/>
      <c r="B245" s="13"/>
      <c r="C245" s="14"/>
      <c r="E245" s="27" t="s">
        <v>251</v>
      </c>
      <c r="F245" s="26">
        <v>32.5</v>
      </c>
      <c r="G245" s="27"/>
      <c r="H245" s="26"/>
      <c r="I245" s="27" t="s">
        <v>234</v>
      </c>
      <c r="J245" s="26">
        <v>25.8</v>
      </c>
      <c r="K245" s="27" t="s">
        <v>164</v>
      </c>
      <c r="L245" s="26">
        <v>30.3</v>
      </c>
      <c r="M245" s="27" t="s">
        <v>164</v>
      </c>
      <c r="N245" s="26">
        <v>30.3</v>
      </c>
      <c r="O245" s="110" t="s">
        <v>179</v>
      </c>
      <c r="P245" s="111">
        <v>8.1999999999999993</v>
      </c>
      <c r="Q245" s="27" t="s">
        <v>164</v>
      </c>
      <c r="R245" s="26">
        <v>30.3</v>
      </c>
      <c r="S245" s="110" t="s">
        <v>238</v>
      </c>
      <c r="T245" s="111">
        <v>5.2</v>
      </c>
      <c r="U245" s="110" t="s">
        <v>258</v>
      </c>
      <c r="V245" s="111">
        <v>11.9</v>
      </c>
      <c r="W245" s="110" t="s">
        <v>258</v>
      </c>
      <c r="X245" s="111">
        <v>11.9</v>
      </c>
      <c r="Y245" s="27" t="s">
        <v>164</v>
      </c>
      <c r="Z245" s="26">
        <v>30.3</v>
      </c>
      <c r="AA245" s="110" t="s">
        <v>238</v>
      </c>
      <c r="AB245" s="111">
        <v>5.2</v>
      </c>
      <c r="AC245" s="27" t="s">
        <v>214</v>
      </c>
      <c r="AD245" s="26">
        <v>31.3</v>
      </c>
      <c r="AE245" s="27" t="s">
        <v>164</v>
      </c>
      <c r="AF245" s="26">
        <v>30.3</v>
      </c>
      <c r="AG245" s="110" t="s">
        <v>179</v>
      </c>
      <c r="AH245" s="111">
        <v>8.1999999999999993</v>
      </c>
      <c r="AI245" s="110" t="s">
        <v>238</v>
      </c>
      <c r="AJ245" s="111">
        <v>5.2</v>
      </c>
      <c r="AK245" s="27" t="s">
        <v>251</v>
      </c>
      <c r="AL245" s="26">
        <v>32.5</v>
      </c>
      <c r="AM245" s="27" t="s">
        <v>234</v>
      </c>
      <c r="AN245" s="26">
        <v>25.8</v>
      </c>
      <c r="AO245" s="27" t="s">
        <v>214</v>
      </c>
      <c r="AP245" s="26">
        <v>31.3</v>
      </c>
      <c r="AQ245" s="110" t="s">
        <v>179</v>
      </c>
      <c r="AR245" s="111">
        <v>8.1999999999999993</v>
      </c>
      <c r="AS245" s="110" t="s">
        <v>235</v>
      </c>
      <c r="AT245" s="111">
        <v>8</v>
      </c>
      <c r="AU245" s="110" t="s">
        <v>238</v>
      </c>
      <c r="AV245" s="111">
        <v>5.2</v>
      </c>
    </row>
    <row r="246" spans="1:48" x14ac:dyDescent="0.25">
      <c r="A246" s="12"/>
      <c r="B246" s="13"/>
      <c r="C246" s="14"/>
      <c r="E246" s="110" t="s">
        <v>179</v>
      </c>
      <c r="F246" s="111">
        <v>8.1999999999999993</v>
      </c>
      <c r="G246" s="27"/>
      <c r="H246" s="26"/>
      <c r="I246" s="27" t="s">
        <v>177</v>
      </c>
      <c r="J246" s="26">
        <v>28.8</v>
      </c>
      <c r="K246" s="27" t="s">
        <v>277</v>
      </c>
      <c r="L246" s="26">
        <v>28.1</v>
      </c>
      <c r="M246" s="110" t="s">
        <v>238</v>
      </c>
      <c r="N246" s="111">
        <v>5.2</v>
      </c>
      <c r="O246" s="27" t="s">
        <v>214</v>
      </c>
      <c r="P246" s="26">
        <v>31.3</v>
      </c>
      <c r="Q246" s="110" t="s">
        <v>179</v>
      </c>
      <c r="R246" s="111">
        <v>8.1999999999999993</v>
      </c>
      <c r="S246" s="27" t="s">
        <v>164</v>
      </c>
      <c r="T246" s="26">
        <v>30.3</v>
      </c>
      <c r="U246" s="27" t="s">
        <v>234</v>
      </c>
      <c r="V246" s="26">
        <v>25.8</v>
      </c>
      <c r="W246" s="27" t="s">
        <v>234</v>
      </c>
      <c r="X246" s="26">
        <v>25.8</v>
      </c>
      <c r="Y246" s="27" t="s">
        <v>234</v>
      </c>
      <c r="Z246" s="26">
        <v>25.8</v>
      </c>
      <c r="AA246" s="110" t="s">
        <v>179</v>
      </c>
      <c r="AB246" s="111">
        <v>8.1999999999999993</v>
      </c>
      <c r="AC246" s="27" t="s">
        <v>197</v>
      </c>
      <c r="AD246" s="26">
        <v>24.6</v>
      </c>
      <c r="AE246" s="110" t="s">
        <v>179</v>
      </c>
      <c r="AF246" s="111">
        <v>8.1999999999999993</v>
      </c>
      <c r="AG246" s="27" t="s">
        <v>234</v>
      </c>
      <c r="AH246" s="26">
        <v>25.8</v>
      </c>
      <c r="AI246" s="27" t="s">
        <v>277</v>
      </c>
      <c r="AJ246" s="26">
        <v>28.1</v>
      </c>
      <c r="AK246" s="27" t="s">
        <v>164</v>
      </c>
      <c r="AL246" s="26">
        <v>30.3</v>
      </c>
      <c r="AM246" s="27" t="s">
        <v>177</v>
      </c>
      <c r="AN246" s="26">
        <v>28.8</v>
      </c>
      <c r="AO246" s="110" t="s">
        <v>283</v>
      </c>
      <c r="AP246" s="111">
        <v>7.2</v>
      </c>
      <c r="AQ246" s="27" t="s">
        <v>234</v>
      </c>
      <c r="AR246" s="26">
        <v>25.8</v>
      </c>
      <c r="AS246" s="27" t="s">
        <v>234</v>
      </c>
      <c r="AT246" s="26">
        <v>25.8</v>
      </c>
      <c r="AU246" s="27" t="s">
        <v>164</v>
      </c>
      <c r="AV246" s="26">
        <v>30.3</v>
      </c>
    </row>
    <row r="247" spans="1:48" x14ac:dyDescent="0.25">
      <c r="A247" s="12"/>
      <c r="B247" s="13"/>
      <c r="C247" s="14"/>
      <c r="E247" s="110" t="s">
        <v>196</v>
      </c>
      <c r="F247" s="111">
        <v>8</v>
      </c>
      <c r="G247" s="27"/>
      <c r="H247" s="26"/>
      <c r="I247" s="27" t="s">
        <v>223</v>
      </c>
      <c r="J247" s="26">
        <v>29.5</v>
      </c>
      <c r="K247" s="27" t="s">
        <v>186</v>
      </c>
      <c r="L247" s="26">
        <v>30.8</v>
      </c>
      <c r="M247" s="27" t="s">
        <v>186</v>
      </c>
      <c r="N247" s="26">
        <v>30.8</v>
      </c>
      <c r="O247" s="27" t="s">
        <v>234</v>
      </c>
      <c r="P247" s="26">
        <v>25.8</v>
      </c>
      <c r="Q247" s="110" t="s">
        <v>256</v>
      </c>
      <c r="R247" s="111">
        <v>9.6999999999999993</v>
      </c>
      <c r="S247" s="27" t="s">
        <v>277</v>
      </c>
      <c r="T247" s="26">
        <v>28.1</v>
      </c>
      <c r="U247" s="110" t="s">
        <v>196</v>
      </c>
      <c r="V247" s="111">
        <v>8</v>
      </c>
      <c r="W247" s="27" t="s">
        <v>177</v>
      </c>
      <c r="X247" s="26">
        <v>28.8</v>
      </c>
      <c r="Y247" s="27" t="s">
        <v>177</v>
      </c>
      <c r="Z247" s="26">
        <v>28.8</v>
      </c>
      <c r="AA247" s="27" t="s">
        <v>234</v>
      </c>
      <c r="AB247" s="26">
        <v>25.8</v>
      </c>
      <c r="AC247" s="27" t="s">
        <v>177</v>
      </c>
      <c r="AD247" s="26">
        <v>28.8</v>
      </c>
      <c r="AE247" s="27" t="s">
        <v>234</v>
      </c>
      <c r="AF247" s="26">
        <v>25.8</v>
      </c>
      <c r="AG247" s="27" t="s">
        <v>177</v>
      </c>
      <c r="AH247" s="26">
        <v>28.8</v>
      </c>
      <c r="AI247" s="110" t="s">
        <v>258</v>
      </c>
      <c r="AJ247" s="111">
        <v>11.9</v>
      </c>
      <c r="AK247" s="27" t="s">
        <v>171</v>
      </c>
      <c r="AL247" s="26">
        <v>33.1</v>
      </c>
      <c r="AM247" s="27" t="s">
        <v>184</v>
      </c>
      <c r="AN247" s="26">
        <v>29.5</v>
      </c>
      <c r="AO247" s="110" t="s">
        <v>179</v>
      </c>
      <c r="AP247" s="111">
        <v>8.1999999999999993</v>
      </c>
      <c r="AQ247" s="27" t="s">
        <v>177</v>
      </c>
      <c r="AR247" s="26">
        <v>28.8</v>
      </c>
      <c r="AS247" s="27" t="s">
        <v>177</v>
      </c>
      <c r="AT247" s="26">
        <v>28.8</v>
      </c>
      <c r="AU247" s="27" t="s">
        <v>255</v>
      </c>
      <c r="AV247" s="26">
        <v>39.5</v>
      </c>
    </row>
    <row r="248" spans="1:48" x14ac:dyDescent="0.25">
      <c r="A248" s="12"/>
      <c r="B248" s="13"/>
      <c r="C248" s="14"/>
      <c r="E248" s="27" t="s">
        <v>177</v>
      </c>
      <c r="F248" s="26">
        <v>28.8</v>
      </c>
      <c r="G248" s="27"/>
      <c r="H248" s="26"/>
      <c r="I248" s="27" t="s">
        <v>187</v>
      </c>
      <c r="J248" s="26">
        <v>28.2</v>
      </c>
      <c r="K248" s="110" t="s">
        <v>179</v>
      </c>
      <c r="L248" s="111">
        <v>8.1999999999999993</v>
      </c>
      <c r="M248" s="27" t="s">
        <v>234</v>
      </c>
      <c r="N248" s="26">
        <v>25.8</v>
      </c>
      <c r="O248" s="27" t="s">
        <v>223</v>
      </c>
      <c r="P248" s="26">
        <v>29.5</v>
      </c>
      <c r="Q248" s="27" t="s">
        <v>223</v>
      </c>
      <c r="R248" s="26">
        <v>29.5</v>
      </c>
      <c r="S248" s="27" t="s">
        <v>186</v>
      </c>
      <c r="T248" s="26">
        <v>30.8</v>
      </c>
      <c r="U248" s="27" t="s">
        <v>171</v>
      </c>
      <c r="V248" s="26">
        <v>33.1</v>
      </c>
      <c r="W248" s="27" t="s">
        <v>223</v>
      </c>
      <c r="X248" s="26">
        <v>29.5</v>
      </c>
      <c r="Y248" s="27" t="s">
        <v>178</v>
      </c>
      <c r="Z248" s="26">
        <v>21.8</v>
      </c>
      <c r="AA248" s="27" t="s">
        <v>197</v>
      </c>
      <c r="AB248" s="26">
        <v>24.6</v>
      </c>
      <c r="AC248" s="27" t="s">
        <v>178</v>
      </c>
      <c r="AD248" s="26">
        <v>21.8</v>
      </c>
      <c r="AE248" s="110" t="s">
        <v>181</v>
      </c>
      <c r="AF248" s="111">
        <v>2.4</v>
      </c>
      <c r="AG248" s="27" t="s">
        <v>223</v>
      </c>
      <c r="AH248" s="26">
        <v>29.5</v>
      </c>
      <c r="AI248" s="27" t="s">
        <v>214</v>
      </c>
      <c r="AJ248" s="26">
        <v>31.3</v>
      </c>
      <c r="AK248" s="27" t="s">
        <v>178</v>
      </c>
      <c r="AL248" s="26">
        <v>21.8</v>
      </c>
      <c r="AM248" s="27" t="s">
        <v>223</v>
      </c>
      <c r="AN248" s="26">
        <v>29.5</v>
      </c>
      <c r="AO248" s="27" t="s">
        <v>177</v>
      </c>
      <c r="AP248" s="26">
        <v>28.8</v>
      </c>
      <c r="AQ248" s="27" t="s">
        <v>223</v>
      </c>
      <c r="AR248" s="26">
        <v>29.5</v>
      </c>
      <c r="AS248" s="27" t="s">
        <v>223</v>
      </c>
      <c r="AT248" s="26">
        <v>29.5</v>
      </c>
      <c r="AU248" s="110" t="s">
        <v>179</v>
      </c>
      <c r="AV248" s="111">
        <v>8.1999999999999993</v>
      </c>
    </row>
    <row r="249" spans="1:48" x14ac:dyDescent="0.25">
      <c r="A249" s="12"/>
      <c r="B249" s="13"/>
      <c r="C249" s="14"/>
      <c r="E249" s="27" t="s">
        <v>223</v>
      </c>
      <c r="F249" s="26">
        <v>29.5</v>
      </c>
      <c r="G249" s="27"/>
      <c r="H249" s="26"/>
      <c r="I249" s="110" t="s">
        <v>220</v>
      </c>
      <c r="J249" s="111">
        <v>7.9</v>
      </c>
      <c r="K249" s="27" t="s">
        <v>177</v>
      </c>
      <c r="L249" s="26">
        <v>28.8</v>
      </c>
      <c r="M249" s="110" t="s">
        <v>256</v>
      </c>
      <c r="N249" s="111">
        <v>9.6999999999999993</v>
      </c>
      <c r="O249" s="110" t="s">
        <v>181</v>
      </c>
      <c r="P249" s="111">
        <v>2.4</v>
      </c>
      <c r="Q249" s="27" t="s">
        <v>187</v>
      </c>
      <c r="R249" s="26">
        <v>28.2</v>
      </c>
      <c r="S249" s="27" t="s">
        <v>187</v>
      </c>
      <c r="T249" s="26">
        <v>28.2</v>
      </c>
      <c r="U249" s="27" t="s">
        <v>177</v>
      </c>
      <c r="V249" s="26">
        <v>28.8</v>
      </c>
      <c r="W249" s="27" t="s">
        <v>187</v>
      </c>
      <c r="X249" s="26">
        <v>28.2</v>
      </c>
      <c r="Y249" s="27" t="s">
        <v>187</v>
      </c>
      <c r="Z249" s="26">
        <v>28.2</v>
      </c>
      <c r="AA249" s="110" t="s">
        <v>215</v>
      </c>
      <c r="AB249" s="111">
        <v>6.6</v>
      </c>
      <c r="AC249" s="27" t="s">
        <v>223</v>
      </c>
      <c r="AD249" s="26">
        <v>29.5</v>
      </c>
      <c r="AE249" s="110" t="s">
        <v>243</v>
      </c>
      <c r="AF249" s="111">
        <v>1.5</v>
      </c>
      <c r="AG249" s="27" t="s">
        <v>187</v>
      </c>
      <c r="AH249" s="26">
        <v>28.2</v>
      </c>
      <c r="AI249" s="27" t="s">
        <v>223</v>
      </c>
      <c r="AJ249" s="26">
        <v>29.5</v>
      </c>
      <c r="AK249" s="27" t="s">
        <v>202</v>
      </c>
      <c r="AL249" s="26">
        <v>25.5</v>
      </c>
      <c r="AM249" s="27" t="s">
        <v>187</v>
      </c>
      <c r="AN249" s="26">
        <v>28.2</v>
      </c>
      <c r="AO249" s="27" t="s">
        <v>223</v>
      </c>
      <c r="AP249" s="26">
        <v>29.5</v>
      </c>
      <c r="AQ249" s="110" t="s">
        <v>181</v>
      </c>
      <c r="AR249" s="111">
        <v>2.4</v>
      </c>
      <c r="AS249" s="27" t="s">
        <v>187</v>
      </c>
      <c r="AT249" s="26">
        <v>28.2</v>
      </c>
      <c r="AU249" s="27" t="s">
        <v>223</v>
      </c>
      <c r="AV249" s="26">
        <v>29.5</v>
      </c>
    </row>
    <row r="250" spans="1:48" x14ac:dyDescent="0.25">
      <c r="A250" s="12"/>
      <c r="B250" s="13"/>
      <c r="C250" s="14"/>
      <c r="E250" s="27"/>
      <c r="F250" s="26"/>
      <c r="G250" s="27"/>
      <c r="H250" s="26"/>
      <c r="I250" s="27"/>
      <c r="J250" s="26"/>
      <c r="K250" s="28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7"/>
      <c r="AN250" s="26"/>
      <c r="AO250" s="28"/>
      <c r="AP250" s="26"/>
      <c r="AQ250" s="28"/>
      <c r="AR250" s="26"/>
      <c r="AS250" s="27"/>
      <c r="AT250" s="26"/>
      <c r="AU250" s="27"/>
      <c r="AV250" s="26"/>
    </row>
    <row r="251" spans="1:48" x14ac:dyDescent="0.25">
      <c r="A251" s="12"/>
      <c r="B251" s="13"/>
      <c r="C251" s="14"/>
      <c r="E251" s="27"/>
      <c r="F251" s="15">
        <f>SUM(F244:F249)</f>
        <v>134.6</v>
      </c>
      <c r="G251" s="27"/>
      <c r="H251" s="15"/>
      <c r="I251" s="27"/>
      <c r="J251" s="15">
        <f>SUM(J244:J249)</f>
        <v>147.80000000000001</v>
      </c>
      <c r="K251" s="28"/>
      <c r="L251" s="15">
        <f>SUM(L244:L249)</f>
        <v>158.70000000000002</v>
      </c>
      <c r="M251" s="27"/>
      <c r="N251" s="15">
        <f>SUM(N244:N249)</f>
        <v>129.4</v>
      </c>
      <c r="O251" s="27"/>
      <c r="P251" s="15">
        <f>SUM(P244:P249)</f>
        <v>124.8</v>
      </c>
      <c r="Q251" s="27"/>
      <c r="R251" s="15">
        <f>SUM(R244:R249)</f>
        <v>133.5</v>
      </c>
      <c r="S251" s="27"/>
      <c r="T251" s="15">
        <f>SUM(T244:T249)</f>
        <v>150.20000000000002</v>
      </c>
      <c r="U251" s="27"/>
      <c r="V251" s="15">
        <f>SUM(V244:V249)</f>
        <v>137.9</v>
      </c>
      <c r="W251" s="27"/>
      <c r="X251" s="15">
        <f>SUM(X244:X249)</f>
        <v>151.79999999999998</v>
      </c>
      <c r="Y251" s="27"/>
      <c r="Z251" s="15">
        <f>SUM(Z244:Z249)</f>
        <v>162.5</v>
      </c>
      <c r="AA251" s="27"/>
      <c r="AB251" s="15">
        <f>SUM(AB244:AB249)</f>
        <v>98</v>
      </c>
      <c r="AC251" s="27"/>
      <c r="AD251" s="15">
        <f>SUM(AD244:AD249)</f>
        <v>163.6</v>
      </c>
      <c r="AE251" s="27"/>
      <c r="AF251" s="15">
        <f>SUM(AF244:AF249)</f>
        <v>95.800000000000011</v>
      </c>
      <c r="AG251" s="27"/>
      <c r="AH251" s="15">
        <f>SUM(AH244:AH249)</f>
        <v>150.79999999999998</v>
      </c>
      <c r="AI251" s="27"/>
      <c r="AJ251" s="15">
        <f>SUM(AJ244:AJ249)</f>
        <v>133.60000000000002</v>
      </c>
      <c r="AK251" s="27"/>
      <c r="AL251" s="15">
        <f>SUM(AL244:AL249)</f>
        <v>170.8</v>
      </c>
      <c r="AM251" s="27"/>
      <c r="AN251" s="15">
        <f>SUM(AN244:AN249)</f>
        <v>169.39999999999998</v>
      </c>
      <c r="AO251" s="28"/>
      <c r="AP251" s="15">
        <f>SUM(AP244:AP249)</f>
        <v>132.60000000000002</v>
      </c>
      <c r="AQ251" s="28"/>
      <c r="AR251" s="15">
        <f>SUM(AR244:AR249)</f>
        <v>122.8</v>
      </c>
      <c r="AS251" s="27"/>
      <c r="AT251" s="15">
        <f>SUM(AT244:AT249)</f>
        <v>147.9</v>
      </c>
      <c r="AU251" s="27"/>
      <c r="AV251" s="15">
        <f>SUM(AV244:AV249)</f>
        <v>140.30000000000001</v>
      </c>
    </row>
    <row r="252" spans="1:48" x14ac:dyDescent="0.25">
      <c r="A252" s="12"/>
      <c r="B252" s="13"/>
      <c r="C252" s="14"/>
      <c r="E252" s="27"/>
      <c r="F252" s="15"/>
      <c r="G252" s="27"/>
      <c r="H252" s="15"/>
      <c r="I252" s="27"/>
      <c r="J252" s="15"/>
      <c r="K252" s="28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7"/>
      <c r="AN252" s="15"/>
      <c r="AO252" s="28"/>
      <c r="AP252" s="15"/>
      <c r="AQ252" s="28"/>
      <c r="AR252" s="15"/>
      <c r="AS252" s="27"/>
      <c r="AT252" s="15"/>
      <c r="AU252" s="27"/>
      <c r="AV252" s="15"/>
    </row>
    <row r="253" spans="1:48" s="16" customFormat="1" x14ac:dyDescent="0.25">
      <c r="A253" s="12"/>
      <c r="B253" s="13"/>
      <c r="C253" s="14"/>
      <c r="E253" s="27" t="s">
        <v>233</v>
      </c>
      <c r="F253" s="26">
        <v>27.9</v>
      </c>
      <c r="G253" s="27"/>
      <c r="H253" s="26"/>
      <c r="I253" s="27" t="s">
        <v>233</v>
      </c>
      <c r="J253" s="26">
        <v>27.9</v>
      </c>
      <c r="K253" s="27" t="s">
        <v>251</v>
      </c>
      <c r="L253" s="26">
        <v>33</v>
      </c>
      <c r="M253" s="27" t="s">
        <v>233</v>
      </c>
      <c r="N253" s="26">
        <v>27.9</v>
      </c>
      <c r="O253" s="112" t="s">
        <v>233</v>
      </c>
      <c r="P253" s="113">
        <v>48.8</v>
      </c>
      <c r="Q253" s="27" t="s">
        <v>233</v>
      </c>
      <c r="R253" s="26">
        <v>27.9</v>
      </c>
      <c r="S253" s="27" t="s">
        <v>233</v>
      </c>
      <c r="T253" s="26">
        <v>27.9</v>
      </c>
      <c r="U253" s="110" t="s">
        <v>164</v>
      </c>
      <c r="V253" s="111">
        <v>4.3</v>
      </c>
      <c r="W253" s="27" t="s">
        <v>233</v>
      </c>
      <c r="X253" s="26">
        <v>27.9</v>
      </c>
      <c r="Y253" s="27" t="s">
        <v>233</v>
      </c>
      <c r="Z253" s="26">
        <v>27.9</v>
      </c>
      <c r="AA253" s="27" t="s">
        <v>233</v>
      </c>
      <c r="AB253" s="26">
        <v>27.9</v>
      </c>
      <c r="AC253" s="27" t="s">
        <v>233</v>
      </c>
      <c r="AD253" s="26">
        <v>27.9</v>
      </c>
      <c r="AE253" s="27" t="s">
        <v>233</v>
      </c>
      <c r="AF253" s="26">
        <v>27.9</v>
      </c>
      <c r="AG253" s="110" t="s">
        <v>164</v>
      </c>
      <c r="AH253" s="111">
        <v>4.3</v>
      </c>
      <c r="AI253" s="27" t="s">
        <v>233</v>
      </c>
      <c r="AJ253" s="26">
        <v>27.9</v>
      </c>
      <c r="AK253" s="27" t="s">
        <v>233</v>
      </c>
      <c r="AL253" s="26">
        <v>27.9</v>
      </c>
      <c r="AM253" s="27" t="s">
        <v>233</v>
      </c>
      <c r="AN253" s="26">
        <v>27.9</v>
      </c>
      <c r="AO253" s="27" t="s">
        <v>233</v>
      </c>
      <c r="AP253" s="26">
        <v>27.9</v>
      </c>
      <c r="AQ253" s="110" t="s">
        <v>277</v>
      </c>
      <c r="AR253" s="111">
        <v>4.9000000000000004</v>
      </c>
      <c r="AS253" s="27" t="s">
        <v>233</v>
      </c>
      <c r="AT253" s="26">
        <v>27.9</v>
      </c>
      <c r="AU253" s="27" t="s">
        <v>233</v>
      </c>
      <c r="AV253" s="26">
        <v>27.9</v>
      </c>
    </row>
    <row r="254" spans="1:48" s="16" customFormat="1" x14ac:dyDescent="0.25">
      <c r="A254" s="12"/>
      <c r="B254" s="13"/>
      <c r="C254" s="14"/>
      <c r="E254" s="27" t="s">
        <v>251</v>
      </c>
      <c r="F254" s="26">
        <v>33</v>
      </c>
      <c r="G254" s="27"/>
      <c r="H254" s="26"/>
      <c r="I254" s="110" t="s">
        <v>234</v>
      </c>
      <c r="J254" s="111">
        <v>6.5</v>
      </c>
      <c r="K254" s="110" t="s">
        <v>164</v>
      </c>
      <c r="L254" s="111">
        <v>4.3</v>
      </c>
      <c r="M254" s="110" t="s">
        <v>164</v>
      </c>
      <c r="N254" s="111">
        <v>4.3</v>
      </c>
      <c r="O254" s="27" t="s">
        <v>214</v>
      </c>
      <c r="P254" s="26">
        <v>37.299999999999997</v>
      </c>
      <c r="Q254" s="110" t="s">
        <v>164</v>
      </c>
      <c r="R254" s="111">
        <v>4.3</v>
      </c>
      <c r="S254" s="110" t="s">
        <v>164</v>
      </c>
      <c r="T254" s="111">
        <v>4.3</v>
      </c>
      <c r="U254" s="110" t="s">
        <v>234</v>
      </c>
      <c r="V254" s="111">
        <v>6.5</v>
      </c>
      <c r="W254" s="110" t="s">
        <v>234</v>
      </c>
      <c r="X254" s="111">
        <v>6.5</v>
      </c>
      <c r="Y254" s="110" t="s">
        <v>164</v>
      </c>
      <c r="Z254" s="111">
        <v>4.3</v>
      </c>
      <c r="AA254" s="110" t="s">
        <v>234</v>
      </c>
      <c r="AB254" s="111">
        <v>6.5</v>
      </c>
      <c r="AC254" s="27" t="s">
        <v>214</v>
      </c>
      <c r="AD254" s="26">
        <v>37.299999999999997</v>
      </c>
      <c r="AE254" s="110" t="s">
        <v>164</v>
      </c>
      <c r="AF254" s="111">
        <v>4.3</v>
      </c>
      <c r="AG254" s="110" t="s">
        <v>234</v>
      </c>
      <c r="AH254" s="111">
        <v>6.5</v>
      </c>
      <c r="AI254" s="110" t="s">
        <v>277</v>
      </c>
      <c r="AJ254" s="111">
        <v>4.9000000000000004</v>
      </c>
      <c r="AK254" s="27" t="s">
        <v>251</v>
      </c>
      <c r="AL254" s="26">
        <v>33</v>
      </c>
      <c r="AM254" s="110" t="s">
        <v>234</v>
      </c>
      <c r="AN254" s="111">
        <v>6.5</v>
      </c>
      <c r="AO254" s="27" t="s">
        <v>214</v>
      </c>
      <c r="AP254" s="26">
        <v>37.299999999999997</v>
      </c>
      <c r="AQ254" s="110" t="s">
        <v>234</v>
      </c>
      <c r="AR254" s="111">
        <v>6.5</v>
      </c>
      <c r="AS254" s="110" t="s">
        <v>234</v>
      </c>
      <c r="AT254" s="111">
        <v>6.5</v>
      </c>
      <c r="AU254" s="110" t="s">
        <v>164</v>
      </c>
      <c r="AV254" s="111">
        <v>4.3</v>
      </c>
    </row>
    <row r="255" spans="1:48" s="16" customFormat="1" x14ac:dyDescent="0.25">
      <c r="A255" s="12"/>
      <c r="B255" s="13"/>
      <c r="C255" s="14"/>
      <c r="E255" s="27" t="s">
        <v>177</v>
      </c>
      <c r="F255" s="26">
        <v>32.299999999999997</v>
      </c>
      <c r="G255" s="27"/>
      <c r="H255" s="26"/>
      <c r="I255" s="27" t="s">
        <v>177</v>
      </c>
      <c r="J255" s="26">
        <v>32.299999999999997</v>
      </c>
      <c r="K255" s="110" t="s">
        <v>277</v>
      </c>
      <c r="L255" s="111">
        <v>4.9000000000000004</v>
      </c>
      <c r="M255" s="110" t="s">
        <v>186</v>
      </c>
      <c r="N255" s="111">
        <v>8.9</v>
      </c>
      <c r="O255" s="110" t="s">
        <v>234</v>
      </c>
      <c r="P255" s="111">
        <v>6.5</v>
      </c>
      <c r="Q255" s="27" t="s">
        <v>223</v>
      </c>
      <c r="R255" s="26">
        <v>25.6</v>
      </c>
      <c r="S255" s="110" t="s">
        <v>277</v>
      </c>
      <c r="T255" s="111">
        <v>4.9000000000000004</v>
      </c>
      <c r="U255" s="27" t="s">
        <v>171</v>
      </c>
      <c r="V255" s="26">
        <v>31.8</v>
      </c>
      <c r="W255" s="27" t="s">
        <v>177</v>
      </c>
      <c r="X255" s="26">
        <v>32.299999999999997</v>
      </c>
      <c r="Y255" s="110" t="s">
        <v>234</v>
      </c>
      <c r="Z255" s="111">
        <v>6.5</v>
      </c>
      <c r="AA255" s="27" t="s">
        <v>197</v>
      </c>
      <c r="AB255" s="26">
        <v>27</v>
      </c>
      <c r="AC255" s="27" t="s">
        <v>197</v>
      </c>
      <c r="AD255" s="26">
        <v>27</v>
      </c>
      <c r="AE255" s="110" t="s">
        <v>234</v>
      </c>
      <c r="AF255" s="111">
        <v>6.5</v>
      </c>
      <c r="AG255" s="27" t="s">
        <v>177</v>
      </c>
      <c r="AH255" s="26">
        <v>32.299999999999997</v>
      </c>
      <c r="AI255" s="27" t="s">
        <v>214</v>
      </c>
      <c r="AJ255" s="26">
        <v>37.299999999999997</v>
      </c>
      <c r="AK255" s="110" t="s">
        <v>164</v>
      </c>
      <c r="AL255" s="111">
        <v>4.3</v>
      </c>
      <c r="AM255" s="27" t="s">
        <v>177</v>
      </c>
      <c r="AN255" s="26">
        <v>32.299999999999997</v>
      </c>
      <c r="AO255" s="27" t="s">
        <v>177</v>
      </c>
      <c r="AP255" s="26">
        <v>32.299999999999997</v>
      </c>
      <c r="AQ255" s="27" t="s">
        <v>177</v>
      </c>
      <c r="AR255" s="26">
        <v>32.299999999999997</v>
      </c>
      <c r="AS255" s="27" t="s">
        <v>177</v>
      </c>
      <c r="AT255" s="26">
        <v>32.299999999999997</v>
      </c>
      <c r="AU255" s="110" t="s">
        <v>255</v>
      </c>
      <c r="AV255" s="111">
        <v>8.9</v>
      </c>
    </row>
    <row r="256" spans="1:48" s="16" customFormat="1" x14ac:dyDescent="0.25">
      <c r="A256" s="12"/>
      <c r="B256" s="13"/>
      <c r="C256" s="14"/>
      <c r="E256" s="27" t="s">
        <v>223</v>
      </c>
      <c r="F256" s="26">
        <v>25.6</v>
      </c>
      <c r="G256" s="27"/>
      <c r="H256" s="26"/>
      <c r="I256" s="27" t="s">
        <v>223</v>
      </c>
      <c r="J256" s="26">
        <v>25.6</v>
      </c>
      <c r="K256" s="110" t="s">
        <v>186</v>
      </c>
      <c r="L256" s="111">
        <v>8.9</v>
      </c>
      <c r="M256" s="110" t="s">
        <v>234</v>
      </c>
      <c r="N256" s="111">
        <v>6.5</v>
      </c>
      <c r="O256" s="27" t="s">
        <v>223</v>
      </c>
      <c r="P256" s="26">
        <v>25.6</v>
      </c>
      <c r="Q256" s="110" t="s">
        <v>187</v>
      </c>
      <c r="R256" s="111">
        <v>3.6</v>
      </c>
      <c r="S256" s="110" t="s">
        <v>186</v>
      </c>
      <c r="T256" s="111">
        <v>8.9</v>
      </c>
      <c r="U256" s="27" t="s">
        <v>177</v>
      </c>
      <c r="V256" s="26">
        <v>32.299999999999997</v>
      </c>
      <c r="W256" s="27" t="s">
        <v>223</v>
      </c>
      <c r="X256" s="26">
        <v>25.6</v>
      </c>
      <c r="Y256" s="27" t="s">
        <v>177</v>
      </c>
      <c r="Z256" s="26">
        <v>32.299999999999997</v>
      </c>
      <c r="AA256" s="27"/>
      <c r="AB256" s="26"/>
      <c r="AC256" s="27" t="s">
        <v>177</v>
      </c>
      <c r="AD256" s="26">
        <v>32.299999999999997</v>
      </c>
      <c r="AE256" s="27"/>
      <c r="AF256" s="26"/>
      <c r="AG256" s="27" t="s">
        <v>223</v>
      </c>
      <c r="AH256" s="26">
        <v>25.6</v>
      </c>
      <c r="AI256" s="27" t="s">
        <v>223</v>
      </c>
      <c r="AJ256" s="26">
        <v>25.6</v>
      </c>
      <c r="AK256" s="27" t="s">
        <v>171</v>
      </c>
      <c r="AL256" s="26">
        <v>31.8</v>
      </c>
      <c r="AM256" s="27" t="s">
        <v>184</v>
      </c>
      <c r="AN256" s="26">
        <v>36.4</v>
      </c>
      <c r="AO256" s="27" t="s">
        <v>223</v>
      </c>
      <c r="AP256" s="26">
        <v>25.6</v>
      </c>
      <c r="AQ256" s="27" t="s">
        <v>223</v>
      </c>
      <c r="AR256" s="26">
        <v>25.6</v>
      </c>
      <c r="AS256" s="27" t="s">
        <v>223</v>
      </c>
      <c r="AT256" s="26">
        <v>25.6</v>
      </c>
      <c r="AU256" s="27" t="s">
        <v>223</v>
      </c>
      <c r="AV256" s="26">
        <v>25.6</v>
      </c>
    </row>
    <row r="257" spans="1:48" s="16" customFormat="1" x14ac:dyDescent="0.25">
      <c r="A257" s="12"/>
      <c r="B257" s="13"/>
      <c r="C257" s="14"/>
      <c r="E257" s="27"/>
      <c r="F257" s="26"/>
      <c r="G257" s="27"/>
      <c r="H257" s="26"/>
      <c r="I257" s="110" t="s">
        <v>187</v>
      </c>
      <c r="J257" s="111">
        <v>3.6</v>
      </c>
      <c r="K257" s="27" t="s">
        <v>177</v>
      </c>
      <c r="L257" s="26">
        <v>32.299999999999997</v>
      </c>
      <c r="M257" s="27"/>
      <c r="N257" s="26"/>
      <c r="O257" s="27"/>
      <c r="P257" s="26"/>
      <c r="Q257" s="27"/>
      <c r="R257" s="26"/>
      <c r="S257" s="110" t="s">
        <v>187</v>
      </c>
      <c r="T257" s="111">
        <v>3.6</v>
      </c>
      <c r="U257" s="27"/>
      <c r="V257" s="26"/>
      <c r="W257" s="110" t="s">
        <v>187</v>
      </c>
      <c r="X257" s="111">
        <v>3.6</v>
      </c>
      <c r="Y257" s="110" t="s">
        <v>178</v>
      </c>
      <c r="Z257" s="111">
        <v>7.6</v>
      </c>
      <c r="AA257" s="27"/>
      <c r="AB257" s="26"/>
      <c r="AC257" s="110" t="s">
        <v>178</v>
      </c>
      <c r="AD257" s="111">
        <v>7.6</v>
      </c>
      <c r="AE257" s="27"/>
      <c r="AF257" s="26"/>
      <c r="AG257" s="110" t="s">
        <v>187</v>
      </c>
      <c r="AH257" s="111">
        <v>3.6</v>
      </c>
      <c r="AI257" s="27"/>
      <c r="AJ257" s="26"/>
      <c r="AK257" s="110" t="s">
        <v>178</v>
      </c>
      <c r="AL257" s="111">
        <v>7.6</v>
      </c>
      <c r="AM257" s="27" t="s">
        <v>223</v>
      </c>
      <c r="AN257" s="26">
        <v>25.6</v>
      </c>
      <c r="AO257" s="27"/>
      <c r="AP257" s="26"/>
      <c r="AQ257" s="27"/>
      <c r="AR257" s="26"/>
      <c r="AS257" s="110" t="s">
        <v>187</v>
      </c>
      <c r="AT257" s="111">
        <v>3.6</v>
      </c>
      <c r="AU257" s="27"/>
      <c r="AV257" s="26"/>
    </row>
    <row r="258" spans="1:48" s="16" customFormat="1" x14ac:dyDescent="0.25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27"/>
      <c r="X258" s="26"/>
      <c r="Y258" s="110" t="s">
        <v>187</v>
      </c>
      <c r="Z258" s="111">
        <v>3.6</v>
      </c>
      <c r="AA258" s="27"/>
      <c r="AB258" s="26"/>
      <c r="AC258" s="27" t="s">
        <v>223</v>
      </c>
      <c r="AD258" s="26">
        <v>25.6</v>
      </c>
      <c r="AE258" s="27"/>
      <c r="AF258" s="26"/>
      <c r="AG258" s="27"/>
      <c r="AH258" s="26"/>
      <c r="AI258" s="27"/>
      <c r="AJ258" s="26"/>
      <c r="AK258" s="110" t="s">
        <v>202</v>
      </c>
      <c r="AL258" s="111">
        <v>3.7</v>
      </c>
      <c r="AM258" s="110" t="s">
        <v>187</v>
      </c>
      <c r="AN258" s="111">
        <v>3.6</v>
      </c>
      <c r="AO258" s="27"/>
      <c r="AP258" s="26"/>
      <c r="AQ258" s="27"/>
      <c r="AR258" s="26"/>
      <c r="AS258" s="27"/>
      <c r="AT258" s="26"/>
      <c r="AU258" s="27"/>
      <c r="AV258" s="26"/>
    </row>
    <row r="259" spans="1:48" s="16" customFormat="1" x14ac:dyDescent="0.25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  <c r="AU259" s="27"/>
      <c r="AV259" s="26"/>
    </row>
    <row r="260" spans="1:48" s="10" customFormat="1" x14ac:dyDescent="0.25">
      <c r="A260" s="12"/>
      <c r="B260" s="13"/>
      <c r="C260" s="14"/>
      <c r="E260" s="17"/>
      <c r="F260" s="15">
        <f>SUM(F251:F258)</f>
        <v>253.4</v>
      </c>
      <c r="G260" s="17"/>
      <c r="H260" s="15"/>
      <c r="I260" s="17"/>
      <c r="J260" s="15">
        <f>SUM(J251:J258)</f>
        <v>243.7</v>
      </c>
      <c r="K260" s="18"/>
      <c r="L260" s="15">
        <f>SUM(L251:L258)</f>
        <v>242.10000000000002</v>
      </c>
      <c r="M260" s="17"/>
      <c r="N260" s="15">
        <f>SUM(N251:N258)</f>
        <v>177.00000000000003</v>
      </c>
      <c r="O260" s="17"/>
      <c r="P260" s="15">
        <f>SUM(P251:P258)</f>
        <v>242.99999999999997</v>
      </c>
      <c r="Q260" s="17"/>
      <c r="R260" s="15">
        <f>SUM(R251:R258)</f>
        <v>194.9</v>
      </c>
      <c r="S260" s="17"/>
      <c r="T260" s="15">
        <f>SUM(T251:T258)</f>
        <v>199.80000000000004</v>
      </c>
      <c r="U260" s="17"/>
      <c r="V260" s="15">
        <f>SUM(V251:V258)</f>
        <v>212.8</v>
      </c>
      <c r="W260" s="17"/>
      <c r="X260" s="15">
        <f>SUM(X251:X258)</f>
        <v>247.7</v>
      </c>
      <c r="Y260" s="17"/>
      <c r="Z260" s="15">
        <f>SUM(Z251:Z258)</f>
        <v>244.7</v>
      </c>
      <c r="AA260" s="17"/>
      <c r="AB260" s="15">
        <f>SUM(AB251:AB258)</f>
        <v>159.4</v>
      </c>
      <c r="AC260" s="17"/>
      <c r="AD260" s="15">
        <f>SUM(AD251:AD258)</f>
        <v>321.30000000000007</v>
      </c>
      <c r="AE260" s="17"/>
      <c r="AF260" s="15">
        <f>SUM(AF251:AF258)</f>
        <v>134.50000000000003</v>
      </c>
      <c r="AG260" s="17"/>
      <c r="AH260" s="15">
        <f>SUM(AH251:AH258)</f>
        <v>223.09999999999997</v>
      </c>
      <c r="AI260" s="17"/>
      <c r="AJ260" s="15">
        <f>SUM(AJ251:AJ258)</f>
        <v>229.30000000000004</v>
      </c>
      <c r="AK260" s="17"/>
      <c r="AL260" s="15">
        <f>SUM(AL251:AL258)</f>
        <v>279.10000000000002</v>
      </c>
      <c r="AM260" s="17"/>
      <c r="AN260" s="15">
        <f>SUM(AN251:AN258)</f>
        <v>301.7</v>
      </c>
      <c r="AO260" s="18"/>
      <c r="AP260" s="15">
        <f>SUM(AP251:AP258)</f>
        <v>255.70000000000002</v>
      </c>
      <c r="AQ260" s="18"/>
      <c r="AR260" s="15">
        <f>SUM(AR251:AR258)</f>
        <v>192.1</v>
      </c>
      <c r="AS260" s="17"/>
      <c r="AT260" s="15">
        <f>SUM(AT251:AT258)</f>
        <v>243.8</v>
      </c>
      <c r="AU260" s="17"/>
      <c r="AV260" s="15">
        <f>SUM(AV251:AV258)</f>
        <v>207.00000000000003</v>
      </c>
    </row>
    <row r="261" spans="1:48" x14ac:dyDescent="0.25">
      <c r="A261" s="12"/>
      <c r="B261" s="13"/>
      <c r="C261" s="14"/>
      <c r="E261" s="27"/>
      <c r="F261" s="26"/>
      <c r="G261" s="27"/>
      <c r="H261" s="26"/>
      <c r="I261" s="27"/>
      <c r="J261" s="26"/>
      <c r="K261" s="28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7"/>
      <c r="AN261" s="26"/>
      <c r="AO261" s="28"/>
      <c r="AP261" s="26"/>
      <c r="AQ261" s="28"/>
      <c r="AR261" s="26"/>
      <c r="AS261" s="27"/>
      <c r="AT261" s="26"/>
      <c r="AU261" s="27"/>
      <c r="AV261" s="26"/>
    </row>
    <row r="262" spans="1:48" s="16" customFormat="1" x14ac:dyDescent="0.25">
      <c r="A262" s="12"/>
      <c r="B262" s="13"/>
      <c r="C262" s="14"/>
      <c r="E262" s="27" t="s">
        <v>233</v>
      </c>
      <c r="F262" s="26">
        <v>29</v>
      </c>
      <c r="G262" s="27"/>
      <c r="H262" s="26"/>
      <c r="I262" s="27" t="s">
        <v>233</v>
      </c>
      <c r="J262" s="26">
        <v>29</v>
      </c>
      <c r="K262" s="110" t="s">
        <v>251</v>
      </c>
      <c r="L262" s="111">
        <v>0.5</v>
      </c>
      <c r="M262" s="27" t="s">
        <v>233</v>
      </c>
      <c r="N262" s="26">
        <v>29</v>
      </c>
      <c r="O262" s="27" t="s">
        <v>233</v>
      </c>
      <c r="P262" s="26">
        <v>29</v>
      </c>
      <c r="Q262" s="27" t="s">
        <v>233</v>
      </c>
      <c r="R262" s="26">
        <v>29</v>
      </c>
      <c r="S262" s="112" t="s">
        <v>233</v>
      </c>
      <c r="T262" s="113">
        <v>58</v>
      </c>
      <c r="U262" s="27" t="s">
        <v>171</v>
      </c>
      <c r="V262" s="26">
        <v>35</v>
      </c>
      <c r="W262" s="27" t="s">
        <v>233</v>
      </c>
      <c r="X262" s="26">
        <v>29</v>
      </c>
      <c r="Y262" s="27" t="s">
        <v>233</v>
      </c>
      <c r="Z262" s="26">
        <v>29</v>
      </c>
      <c r="AA262" s="27" t="s">
        <v>233</v>
      </c>
      <c r="AB262" s="26">
        <v>29</v>
      </c>
      <c r="AC262" s="27" t="s">
        <v>233</v>
      </c>
      <c r="AD262" s="26">
        <v>29</v>
      </c>
      <c r="AE262" s="27" t="s">
        <v>233</v>
      </c>
      <c r="AF262" s="26">
        <v>29</v>
      </c>
      <c r="AG262" s="110" t="s">
        <v>177</v>
      </c>
      <c r="AH262" s="111">
        <v>5</v>
      </c>
      <c r="AI262" s="27" t="s">
        <v>233</v>
      </c>
      <c r="AJ262" s="26">
        <v>29</v>
      </c>
      <c r="AK262" s="27" t="s">
        <v>233</v>
      </c>
      <c r="AL262" s="26">
        <v>29</v>
      </c>
      <c r="AM262" s="27" t="s">
        <v>233</v>
      </c>
      <c r="AN262" s="26">
        <v>29</v>
      </c>
      <c r="AO262" s="27" t="s">
        <v>233</v>
      </c>
      <c r="AP262" s="26">
        <v>29</v>
      </c>
      <c r="AQ262" s="110" t="s">
        <v>177</v>
      </c>
      <c r="AR262" s="111">
        <v>5</v>
      </c>
      <c r="AS262" s="27" t="s">
        <v>233</v>
      </c>
      <c r="AT262" s="26">
        <v>29</v>
      </c>
      <c r="AU262" s="27" t="s">
        <v>233</v>
      </c>
      <c r="AV262" s="26">
        <v>29</v>
      </c>
    </row>
    <row r="263" spans="1:48" s="16" customFormat="1" x14ac:dyDescent="0.25">
      <c r="A263" s="12"/>
      <c r="B263" s="13"/>
      <c r="C263" s="14"/>
      <c r="E263" s="110" t="s">
        <v>251</v>
      </c>
      <c r="F263" s="111">
        <v>0.5</v>
      </c>
      <c r="G263" s="27"/>
      <c r="H263" s="26"/>
      <c r="I263" s="110" t="s">
        <v>177</v>
      </c>
      <c r="J263" s="111">
        <v>10</v>
      </c>
      <c r="K263" s="110" t="s">
        <v>177</v>
      </c>
      <c r="L263" s="111">
        <v>10</v>
      </c>
      <c r="M263" s="27"/>
      <c r="N263" s="26"/>
      <c r="O263" s="27" t="s">
        <v>214</v>
      </c>
      <c r="P263" s="26">
        <v>34.6</v>
      </c>
      <c r="Q263" s="27" t="s">
        <v>223</v>
      </c>
      <c r="R263" s="26">
        <v>30.9</v>
      </c>
      <c r="S263" s="27"/>
      <c r="T263" s="26"/>
      <c r="U263" s="110" t="s">
        <v>177</v>
      </c>
      <c r="V263" s="111">
        <v>5</v>
      </c>
      <c r="W263" s="110" t="s">
        <v>177</v>
      </c>
      <c r="X263" s="111">
        <v>5</v>
      </c>
      <c r="Y263" s="110" t="s">
        <v>177</v>
      </c>
      <c r="Z263" s="111">
        <v>5</v>
      </c>
      <c r="AA263" s="110" t="s">
        <v>197</v>
      </c>
      <c r="AB263" s="111">
        <v>7.3</v>
      </c>
      <c r="AC263" s="27" t="s">
        <v>214</v>
      </c>
      <c r="AD263" s="26">
        <v>34.6</v>
      </c>
      <c r="AE263" s="27"/>
      <c r="AF263" s="26"/>
      <c r="AG263" s="27" t="s">
        <v>223</v>
      </c>
      <c r="AH263" s="26">
        <v>30.9</v>
      </c>
      <c r="AI263" s="27" t="s">
        <v>214</v>
      </c>
      <c r="AJ263" s="26">
        <v>34.6</v>
      </c>
      <c r="AK263" s="110" t="s">
        <v>251</v>
      </c>
      <c r="AL263" s="111">
        <v>0.5</v>
      </c>
      <c r="AM263" s="110" t="s">
        <v>177</v>
      </c>
      <c r="AN263" s="111">
        <v>5</v>
      </c>
      <c r="AO263" s="27" t="s">
        <v>214</v>
      </c>
      <c r="AP263" s="26">
        <v>34.6</v>
      </c>
      <c r="AQ263" s="27" t="s">
        <v>223</v>
      </c>
      <c r="AR263" s="26">
        <v>30.9</v>
      </c>
      <c r="AS263" s="110" t="s">
        <v>177</v>
      </c>
      <c r="AT263" s="111">
        <v>5</v>
      </c>
      <c r="AU263" s="27" t="s">
        <v>223</v>
      </c>
      <c r="AV263" s="26">
        <v>30.9</v>
      </c>
    </row>
    <row r="264" spans="1:48" s="16" customFormat="1" x14ac:dyDescent="0.25">
      <c r="A264" s="12"/>
      <c r="B264" s="13"/>
      <c r="C264" s="14"/>
      <c r="E264" s="110" t="s">
        <v>177</v>
      </c>
      <c r="F264" s="111">
        <v>5</v>
      </c>
      <c r="G264" s="27"/>
      <c r="H264" s="26"/>
      <c r="I264" s="27" t="s">
        <v>223</v>
      </c>
      <c r="J264" s="26">
        <v>30.9</v>
      </c>
      <c r="K264" s="27"/>
      <c r="L264" s="26"/>
      <c r="M264" s="27"/>
      <c r="N264" s="26"/>
      <c r="O264" s="27" t="s">
        <v>223</v>
      </c>
      <c r="P264" s="26">
        <v>30.9</v>
      </c>
      <c r="Q264" s="27"/>
      <c r="R264" s="26"/>
      <c r="S264" s="27"/>
      <c r="T264" s="26"/>
      <c r="U264" s="27"/>
      <c r="V264" s="26"/>
      <c r="W264" s="27" t="s">
        <v>223</v>
      </c>
      <c r="X264" s="26">
        <v>30.9</v>
      </c>
      <c r="Y264" s="27"/>
      <c r="Z264" s="26"/>
      <c r="AA264" s="27"/>
      <c r="AB264" s="26"/>
      <c r="AC264" s="110" t="s">
        <v>197</v>
      </c>
      <c r="AD264" s="111">
        <v>7.3</v>
      </c>
      <c r="AE264" s="27"/>
      <c r="AF264" s="26"/>
      <c r="AG264" s="27"/>
      <c r="AH264" s="26"/>
      <c r="AI264" s="27" t="s">
        <v>223</v>
      </c>
      <c r="AJ264" s="26">
        <v>30.9</v>
      </c>
      <c r="AK264" s="27" t="s">
        <v>171</v>
      </c>
      <c r="AL264" s="26">
        <v>35</v>
      </c>
      <c r="AM264" s="110" t="s">
        <v>184</v>
      </c>
      <c r="AN264" s="111">
        <v>4.9000000000000004</v>
      </c>
      <c r="AO264" s="110" t="s">
        <v>177</v>
      </c>
      <c r="AP264" s="111">
        <v>5</v>
      </c>
      <c r="AQ264" s="27"/>
      <c r="AR264" s="26"/>
      <c r="AS264" s="27" t="s">
        <v>223</v>
      </c>
      <c r="AT264" s="26">
        <v>30.9</v>
      </c>
      <c r="AU264" s="27"/>
      <c r="AV264" s="26"/>
    </row>
    <row r="265" spans="1:48" s="16" customFormat="1" x14ac:dyDescent="0.25">
      <c r="A265" s="12"/>
      <c r="B265" s="13"/>
      <c r="C265" s="14"/>
      <c r="E265" s="27" t="s">
        <v>223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27"/>
      <c r="AB265" s="26"/>
      <c r="AC265" s="110" t="s">
        <v>177</v>
      </c>
      <c r="AD265" s="111">
        <v>5</v>
      </c>
      <c r="AE265" s="27"/>
      <c r="AF265" s="26"/>
      <c r="AG265" s="27"/>
      <c r="AH265" s="26"/>
      <c r="AI265" s="27"/>
      <c r="AJ265" s="26"/>
      <c r="AK265" s="27"/>
      <c r="AL265" s="26"/>
      <c r="AM265" s="27" t="s">
        <v>223</v>
      </c>
      <c r="AN265" s="26">
        <v>30.9</v>
      </c>
      <c r="AO265" s="27" t="s">
        <v>223</v>
      </c>
      <c r="AP265" s="26">
        <v>30.9</v>
      </c>
      <c r="AQ265" s="27"/>
      <c r="AR265" s="26"/>
      <c r="AS265" s="27"/>
      <c r="AT265" s="26"/>
      <c r="AU265" s="27"/>
      <c r="AV265" s="26"/>
    </row>
    <row r="266" spans="1:48" s="16" customFormat="1" x14ac:dyDescent="0.25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/>
      <c r="AB266" s="26"/>
      <c r="AC266" s="27" t="s">
        <v>223</v>
      </c>
      <c r="AD266" s="26">
        <v>30.9</v>
      </c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  <c r="AU266" s="27"/>
      <c r="AV266" s="26"/>
    </row>
    <row r="267" spans="1:48" s="16" customFormat="1" x14ac:dyDescent="0.25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  <c r="AU267" s="27"/>
      <c r="AV267" s="26"/>
    </row>
    <row r="268" spans="1:48" s="10" customFormat="1" x14ac:dyDescent="0.25">
      <c r="A268" s="12"/>
      <c r="B268" s="13"/>
      <c r="C268" s="14"/>
      <c r="E268" s="17"/>
      <c r="F268" s="15">
        <f>SUM(F260:F267)</f>
        <v>318.79999999999995</v>
      </c>
      <c r="G268" s="17"/>
      <c r="H268" s="15"/>
      <c r="I268" s="17"/>
      <c r="J268" s="15">
        <f>SUM(J260:J267)</f>
        <v>313.59999999999997</v>
      </c>
      <c r="K268" s="18"/>
      <c r="L268" s="15">
        <f>SUM(L260:L267)</f>
        <v>252.60000000000002</v>
      </c>
      <c r="M268" s="17"/>
      <c r="N268" s="15">
        <f>SUM(N260:N267)</f>
        <v>206.00000000000003</v>
      </c>
      <c r="O268" s="17"/>
      <c r="P268" s="15">
        <f>SUM(P260:P267)</f>
        <v>337.5</v>
      </c>
      <c r="Q268" s="17"/>
      <c r="R268" s="15">
        <f>SUM(R260:R267)</f>
        <v>254.8</v>
      </c>
      <c r="S268" s="17"/>
      <c r="T268" s="15">
        <f>SUM(T260:T267)</f>
        <v>257.80000000000007</v>
      </c>
      <c r="U268" s="17"/>
      <c r="V268" s="15">
        <f>SUM(V260:V267)</f>
        <v>252.8</v>
      </c>
      <c r="W268" s="17"/>
      <c r="X268" s="15">
        <f>SUM(X260:X267)</f>
        <v>312.59999999999997</v>
      </c>
      <c r="Y268" s="17"/>
      <c r="Z268" s="15">
        <f>SUM(Z260:Z267)</f>
        <v>278.7</v>
      </c>
      <c r="AA268" s="17"/>
      <c r="AB268" s="15">
        <f>SUM(AB260:AB267)</f>
        <v>195.70000000000002</v>
      </c>
      <c r="AC268" s="17"/>
      <c r="AD268" s="15">
        <f>SUM(AD260:AD267)</f>
        <v>428.10000000000008</v>
      </c>
      <c r="AE268" s="17"/>
      <c r="AF268" s="15">
        <f>SUM(AF260:AF267)</f>
        <v>163.50000000000003</v>
      </c>
      <c r="AG268" s="17"/>
      <c r="AH268" s="15">
        <f>SUM(AH260:AH267)</f>
        <v>258.99999999999994</v>
      </c>
      <c r="AI268" s="17"/>
      <c r="AJ268" s="15">
        <f>SUM(AJ260:AJ267)</f>
        <v>323.80000000000007</v>
      </c>
      <c r="AK268" s="17"/>
      <c r="AL268" s="15">
        <f>SUM(AL260:AL267)</f>
        <v>343.6</v>
      </c>
      <c r="AM268" s="17"/>
      <c r="AN268" s="15">
        <f>SUM(AN260:AN267)</f>
        <v>371.49999999999994</v>
      </c>
      <c r="AO268" s="18"/>
      <c r="AP268" s="15">
        <f>SUM(AP260:AP267)</f>
        <v>355.20000000000005</v>
      </c>
      <c r="AQ268" s="18"/>
      <c r="AR268" s="15">
        <f>SUM(AR260:AR267)</f>
        <v>228</v>
      </c>
      <c r="AS268" s="17"/>
      <c r="AT268" s="15">
        <f>SUM(AT260:AT267)</f>
        <v>308.7</v>
      </c>
      <c r="AU268" s="17"/>
      <c r="AV268" s="15">
        <f>SUM(AV260:AV267)</f>
        <v>266.90000000000003</v>
      </c>
    </row>
    <row r="269" spans="1:48" x14ac:dyDescent="0.25">
      <c r="A269" s="12"/>
      <c r="B269" s="13"/>
      <c r="C269" s="14"/>
      <c r="E269" s="27"/>
      <c r="F269" s="26"/>
      <c r="G269" s="27"/>
      <c r="H269" s="26"/>
      <c r="I269" s="27"/>
      <c r="J269" s="26"/>
      <c r="K269" s="28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7"/>
      <c r="AN269" s="26"/>
      <c r="AO269" s="28"/>
      <c r="AP269" s="26"/>
      <c r="AQ269" s="28"/>
      <c r="AR269" s="26"/>
      <c r="AS269" s="27"/>
      <c r="AT269" s="26"/>
      <c r="AU269" s="27"/>
      <c r="AV269" s="26"/>
    </row>
    <row r="270" spans="1:48" s="16" customFormat="1" x14ac:dyDescent="0.25">
      <c r="A270" s="12"/>
      <c r="B270" s="13"/>
      <c r="C270" s="14"/>
      <c r="E270" s="110" t="s">
        <v>233</v>
      </c>
      <c r="F270" s="111">
        <v>4.0999999999999996</v>
      </c>
      <c r="G270" s="27"/>
      <c r="H270" s="26"/>
      <c r="I270" s="110" t="s">
        <v>233</v>
      </c>
      <c r="J270" s="111">
        <v>4.0999999999999996</v>
      </c>
      <c r="K270" s="27"/>
      <c r="L270" s="26"/>
      <c r="M270" s="110" t="s">
        <v>233</v>
      </c>
      <c r="N270" s="111">
        <v>9.1999999999999993</v>
      </c>
      <c r="O270" s="110" t="s">
        <v>233</v>
      </c>
      <c r="P270" s="111">
        <v>4.0999999999999996</v>
      </c>
      <c r="Q270" s="110" t="s">
        <v>233</v>
      </c>
      <c r="R270" s="111">
        <v>4.0999999999999996</v>
      </c>
      <c r="S270" s="110" t="s">
        <v>233</v>
      </c>
      <c r="T270" s="111">
        <v>4.0999999999999996</v>
      </c>
      <c r="U270" s="112" t="s">
        <v>171</v>
      </c>
      <c r="V270" s="113">
        <v>74.5</v>
      </c>
      <c r="W270" s="110" t="s">
        <v>233</v>
      </c>
      <c r="X270" s="111">
        <v>9.1999999999999993</v>
      </c>
      <c r="Y270" s="110" t="s">
        <v>233</v>
      </c>
      <c r="Z270" s="111">
        <v>9.1999999999999993</v>
      </c>
      <c r="AA270" s="110" t="s">
        <v>233</v>
      </c>
      <c r="AB270" s="111">
        <v>9.1999999999999993</v>
      </c>
      <c r="AC270" s="110" t="s">
        <v>233</v>
      </c>
      <c r="AD270" s="111">
        <v>4.0999999999999996</v>
      </c>
      <c r="AE270" s="110" t="s">
        <v>233</v>
      </c>
      <c r="AF270" s="111">
        <v>4.0999999999999996</v>
      </c>
      <c r="AG270" s="110" t="s">
        <v>223</v>
      </c>
      <c r="AH270" s="111">
        <v>11.9</v>
      </c>
      <c r="AI270" s="110" t="s">
        <v>233</v>
      </c>
      <c r="AJ270" s="111">
        <v>4.0999999999999996</v>
      </c>
      <c r="AK270" s="110" t="s">
        <v>233</v>
      </c>
      <c r="AL270" s="111">
        <v>4.0999999999999996</v>
      </c>
      <c r="AM270" s="110" t="s">
        <v>233</v>
      </c>
      <c r="AN270" s="111">
        <v>9.1999999999999993</v>
      </c>
      <c r="AO270" s="110" t="s">
        <v>233</v>
      </c>
      <c r="AP270" s="111">
        <v>4.0999999999999996</v>
      </c>
      <c r="AQ270" s="110" t="s">
        <v>223</v>
      </c>
      <c r="AR270" s="111">
        <v>11.9</v>
      </c>
      <c r="AS270" s="110" t="s">
        <v>233</v>
      </c>
      <c r="AT270" s="111">
        <v>4.0999999999999996</v>
      </c>
      <c r="AU270" s="110" t="s">
        <v>233</v>
      </c>
      <c r="AV270" s="111">
        <v>4.0999999999999996</v>
      </c>
    </row>
    <row r="271" spans="1:48" s="16" customFormat="1" x14ac:dyDescent="0.25">
      <c r="A271" s="12"/>
      <c r="B271" s="13"/>
      <c r="C271" s="14"/>
      <c r="E271" s="110" t="s">
        <v>223</v>
      </c>
      <c r="F271" s="111">
        <v>5.3</v>
      </c>
      <c r="G271" s="27"/>
      <c r="H271" s="26"/>
      <c r="I271" s="110" t="s">
        <v>223</v>
      </c>
      <c r="J271" s="111">
        <v>5.3</v>
      </c>
      <c r="K271" s="27"/>
      <c r="L271" s="26"/>
      <c r="M271" s="27"/>
      <c r="N271" s="26"/>
      <c r="O271" s="27" t="s">
        <v>214</v>
      </c>
      <c r="P271" s="26">
        <v>36.299999999999997</v>
      </c>
      <c r="Q271" s="110" t="s">
        <v>223</v>
      </c>
      <c r="R271" s="111">
        <v>5.3</v>
      </c>
      <c r="S271" s="27"/>
      <c r="T271" s="26"/>
      <c r="U271" s="27"/>
      <c r="V271" s="26"/>
      <c r="W271" s="110" t="s">
        <v>223</v>
      </c>
      <c r="X271" s="111">
        <v>5.3</v>
      </c>
      <c r="Y271" s="27"/>
      <c r="Z271" s="26"/>
      <c r="AA271" s="27"/>
      <c r="AB271" s="26"/>
      <c r="AC271" s="27" t="s">
        <v>214</v>
      </c>
      <c r="AD271" s="26">
        <v>36.299999999999997</v>
      </c>
      <c r="AE271" s="27"/>
      <c r="AF271" s="26"/>
      <c r="AG271" s="27"/>
      <c r="AH271" s="26"/>
      <c r="AI271" s="27" t="s">
        <v>214</v>
      </c>
      <c r="AJ271" s="26">
        <v>36.299999999999997</v>
      </c>
      <c r="AK271" s="27" t="s">
        <v>171</v>
      </c>
      <c r="AL271" s="26">
        <v>33.1</v>
      </c>
      <c r="AM271" s="110" t="s">
        <v>223</v>
      </c>
      <c r="AN271" s="111">
        <v>5.3</v>
      </c>
      <c r="AO271" s="27" t="s">
        <v>214</v>
      </c>
      <c r="AP271" s="26">
        <v>36.299999999999997</v>
      </c>
      <c r="AQ271" s="27"/>
      <c r="AR271" s="26"/>
      <c r="AS271" s="110" t="s">
        <v>223</v>
      </c>
      <c r="AT271" s="111">
        <v>11.9</v>
      </c>
      <c r="AU271" s="110" t="s">
        <v>223</v>
      </c>
      <c r="AV271" s="111">
        <v>5.3</v>
      </c>
    </row>
    <row r="272" spans="1:48" s="16" customFormat="1" x14ac:dyDescent="0.25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27"/>
      <c r="N272" s="26"/>
      <c r="O272" s="110" t="s">
        <v>223</v>
      </c>
      <c r="P272" s="111">
        <v>5.3</v>
      </c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27"/>
      <c r="AB272" s="26"/>
      <c r="AC272" s="110" t="s">
        <v>223</v>
      </c>
      <c r="AD272" s="111">
        <v>5.3</v>
      </c>
      <c r="AE272" s="27"/>
      <c r="AF272" s="26"/>
      <c r="AG272" s="27"/>
      <c r="AH272" s="26"/>
      <c r="AI272" s="110" t="s">
        <v>223</v>
      </c>
      <c r="AJ272" s="111">
        <v>5.3</v>
      </c>
      <c r="AK272" s="27"/>
      <c r="AL272" s="26"/>
      <c r="AM272" s="27"/>
      <c r="AN272" s="26"/>
      <c r="AO272" s="110" t="s">
        <v>223</v>
      </c>
      <c r="AP272" s="111">
        <v>5.3</v>
      </c>
      <c r="AQ272" s="27"/>
      <c r="AR272" s="26"/>
      <c r="AS272" s="27"/>
      <c r="AT272" s="26"/>
      <c r="AU272" s="27"/>
      <c r="AV272" s="26"/>
    </row>
    <row r="273" spans="1:48" s="16" customFormat="1" x14ac:dyDescent="0.25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  <c r="AU273" s="27"/>
      <c r="AV273" s="26"/>
    </row>
    <row r="274" spans="1:48" s="10" customFormat="1" x14ac:dyDescent="0.25">
      <c r="A274" s="12"/>
      <c r="B274" s="13"/>
      <c r="C274" s="14"/>
      <c r="E274" s="17"/>
      <c r="F274" s="15">
        <f>SUM(F268:F273)</f>
        <v>328.2</v>
      </c>
      <c r="G274" s="17"/>
      <c r="H274" s="15"/>
      <c r="I274" s="17"/>
      <c r="J274" s="15">
        <f>SUM(J268:J273)</f>
        <v>323</v>
      </c>
      <c r="K274" s="18"/>
      <c r="L274" s="15">
        <f>SUM(L268:L273)</f>
        <v>252.60000000000002</v>
      </c>
      <c r="M274" s="17"/>
      <c r="N274" s="15">
        <f>SUM(N268:N273)</f>
        <v>215.20000000000002</v>
      </c>
      <c r="O274" s="17"/>
      <c r="P274" s="15">
        <f>SUM(P268:P273)</f>
        <v>383.20000000000005</v>
      </c>
      <c r="Q274" s="17"/>
      <c r="R274" s="15">
        <f>SUM(R268:R273)</f>
        <v>264.20000000000005</v>
      </c>
      <c r="S274" s="17"/>
      <c r="T274" s="15">
        <f>SUM(T268:T273)</f>
        <v>261.90000000000009</v>
      </c>
      <c r="U274" s="17"/>
      <c r="V274" s="15">
        <f>SUM(V268:V273)</f>
        <v>327.3</v>
      </c>
      <c r="W274" s="17"/>
      <c r="X274" s="15">
        <f>SUM(X268:X273)</f>
        <v>327.09999999999997</v>
      </c>
      <c r="Y274" s="17"/>
      <c r="Z274" s="15">
        <f>SUM(Z268:Z273)</f>
        <v>287.89999999999998</v>
      </c>
      <c r="AA274" s="17"/>
      <c r="AB274" s="15">
        <f>SUM(AB268:AB273)</f>
        <v>204.9</v>
      </c>
      <c r="AC274" s="17"/>
      <c r="AD274" s="15">
        <f>SUM(AD268:AD273)</f>
        <v>473.80000000000013</v>
      </c>
      <c r="AE274" s="17"/>
      <c r="AF274" s="15">
        <f>SUM(AF268:AF273)</f>
        <v>167.60000000000002</v>
      </c>
      <c r="AG274" s="17"/>
      <c r="AH274" s="15">
        <f>SUM(AH268:AH273)</f>
        <v>270.89999999999992</v>
      </c>
      <c r="AI274" s="17"/>
      <c r="AJ274" s="15">
        <f>SUM(AJ268:AJ273)</f>
        <v>369.50000000000011</v>
      </c>
      <c r="AK274" s="17"/>
      <c r="AL274" s="15">
        <f>SUM(AL268:AL273)</f>
        <v>380.80000000000007</v>
      </c>
      <c r="AM274" s="17"/>
      <c r="AN274" s="15">
        <f>SUM(AN268:AN273)</f>
        <v>385.99999999999994</v>
      </c>
      <c r="AO274" s="18"/>
      <c r="AP274" s="15">
        <f>SUM(AP268:AP273)</f>
        <v>400.90000000000009</v>
      </c>
      <c r="AQ274" s="18"/>
      <c r="AR274" s="15">
        <f>SUM(AR268:AR273)</f>
        <v>239.9</v>
      </c>
      <c r="AS274" s="17"/>
      <c r="AT274" s="15">
        <f>SUM(AT268:AT273)</f>
        <v>324.7</v>
      </c>
      <c r="AU274" s="17"/>
      <c r="AV274" s="15">
        <f>SUM(AV268:AV273)</f>
        <v>276.30000000000007</v>
      </c>
    </row>
    <row r="275" spans="1:48" ht="13.5" customHeight="1" x14ac:dyDescent="0.25">
      <c r="A275" s="12"/>
      <c r="B275" s="13"/>
      <c r="C275" s="14"/>
      <c r="E275" s="27"/>
      <c r="F275" s="26"/>
      <c r="G275" s="27"/>
      <c r="H275" s="26"/>
      <c r="I275" s="27"/>
      <c r="J275" s="26"/>
      <c r="K275" s="28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7"/>
      <c r="AN275" s="26"/>
      <c r="AO275" s="28"/>
      <c r="AP275" s="26"/>
      <c r="AQ275" s="28"/>
      <c r="AR275" s="26"/>
      <c r="AS275" s="27"/>
      <c r="AT275" s="26"/>
      <c r="AU275" s="27"/>
      <c r="AV275" s="26"/>
    </row>
    <row r="276" spans="1:48" s="16" customFormat="1" x14ac:dyDescent="0.25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27"/>
      <c r="N276" s="26"/>
      <c r="O276" s="110" t="s">
        <v>214</v>
      </c>
      <c r="P276" s="111">
        <v>5</v>
      </c>
      <c r="Q276" s="27"/>
      <c r="R276" s="26"/>
      <c r="S276" s="27"/>
      <c r="T276" s="26"/>
      <c r="U276" s="114" t="s">
        <v>171</v>
      </c>
      <c r="V276" s="115">
        <v>45</v>
      </c>
      <c r="W276" s="27"/>
      <c r="X276" s="26"/>
      <c r="Y276" s="27"/>
      <c r="Z276" s="26"/>
      <c r="AA276" s="27"/>
      <c r="AB276" s="26"/>
      <c r="AC276" s="110" t="s">
        <v>214</v>
      </c>
      <c r="AD276" s="111">
        <v>12.5</v>
      </c>
      <c r="AE276" s="27"/>
      <c r="AF276" s="26"/>
      <c r="AG276" s="27"/>
      <c r="AH276" s="26"/>
      <c r="AI276" s="110" t="s">
        <v>214</v>
      </c>
      <c r="AJ276" s="111">
        <v>5</v>
      </c>
      <c r="AK276" s="114" t="s">
        <v>171</v>
      </c>
      <c r="AL276" s="115">
        <v>45</v>
      </c>
      <c r="AM276" s="27"/>
      <c r="AN276" s="26"/>
      <c r="AO276" s="110" t="s">
        <v>214</v>
      </c>
      <c r="AP276" s="111">
        <v>5</v>
      </c>
      <c r="AQ276" s="27"/>
      <c r="AR276" s="26"/>
      <c r="AS276" s="27"/>
      <c r="AT276" s="26"/>
      <c r="AU276" s="27"/>
      <c r="AV276" s="26"/>
    </row>
    <row r="277" spans="1:48" s="16" customFormat="1" x14ac:dyDescent="0.25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  <c r="AU277" s="27"/>
      <c r="AV277" s="26"/>
    </row>
    <row r="278" spans="1:48" s="16" customFormat="1" x14ac:dyDescent="0.25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  <c r="AU278" s="27"/>
      <c r="AV278" s="26"/>
    </row>
    <row r="279" spans="1:48" s="10" customFormat="1" ht="13.2" x14ac:dyDescent="0.25">
      <c r="A279" s="19"/>
      <c r="B279" s="20"/>
      <c r="C279" s="22" t="s">
        <v>41</v>
      </c>
      <c r="D279" s="23"/>
      <c r="E279" s="24"/>
      <c r="F279" s="25">
        <f>SUM(F274:F278)</f>
        <v>328.2</v>
      </c>
      <c r="G279" s="24"/>
      <c r="H279" s="25"/>
      <c r="I279" s="24"/>
      <c r="J279" s="25">
        <f>SUM(J274:J278)</f>
        <v>323</v>
      </c>
      <c r="K279" s="24"/>
      <c r="L279" s="25">
        <f>SUM(L274:L278)</f>
        <v>252.60000000000002</v>
      </c>
      <c r="M279" s="24"/>
      <c r="N279" s="25">
        <f>SUM(N274:N278)</f>
        <v>215.20000000000002</v>
      </c>
      <c r="O279" s="24"/>
      <c r="P279" s="25">
        <f>SUM(P274:P278)</f>
        <v>388.20000000000005</v>
      </c>
      <c r="Q279" s="24"/>
      <c r="R279" s="25">
        <f>SUM(R274:R278)</f>
        <v>264.20000000000005</v>
      </c>
      <c r="S279" s="24"/>
      <c r="T279" s="25">
        <f>SUM(T274:T278)</f>
        <v>261.90000000000009</v>
      </c>
      <c r="U279" s="24"/>
      <c r="V279" s="25">
        <f>SUM(V274:V278)</f>
        <v>372.3</v>
      </c>
      <c r="W279" s="24"/>
      <c r="X279" s="25">
        <f>SUM(X274:X278)</f>
        <v>327.09999999999997</v>
      </c>
      <c r="Y279" s="24"/>
      <c r="Z279" s="25">
        <f>SUM(Z274:Z278)</f>
        <v>287.89999999999998</v>
      </c>
      <c r="AA279" s="24"/>
      <c r="AB279" s="25">
        <f>SUM(AB274:AB278)</f>
        <v>204.9</v>
      </c>
      <c r="AC279" s="24"/>
      <c r="AD279" s="25">
        <f>SUM(AD274:AD278)</f>
        <v>486.30000000000013</v>
      </c>
      <c r="AE279" s="24"/>
      <c r="AF279" s="25">
        <f>SUM(AF274:AF278)</f>
        <v>167.60000000000002</v>
      </c>
      <c r="AG279" s="24"/>
      <c r="AH279" s="25">
        <f>SUM(AH274:AH278)</f>
        <v>270.89999999999992</v>
      </c>
      <c r="AI279" s="24"/>
      <c r="AJ279" s="25">
        <f>SUM(AJ274:AJ278)</f>
        <v>374.50000000000011</v>
      </c>
      <c r="AK279" s="24"/>
      <c r="AL279" s="25">
        <f>SUM(AL274:AL278)</f>
        <v>425.80000000000007</v>
      </c>
      <c r="AM279" s="24"/>
      <c r="AN279" s="25">
        <f>SUM(AN274:AN278)</f>
        <v>385.99999999999994</v>
      </c>
      <c r="AO279" s="24"/>
      <c r="AP279" s="25">
        <f>SUM(AP274:AP278)</f>
        <v>405.90000000000009</v>
      </c>
      <c r="AQ279" s="24"/>
      <c r="AR279" s="25">
        <f>SUM(AR274:AR278)</f>
        <v>239.9</v>
      </c>
      <c r="AS279" s="24"/>
      <c r="AT279" s="25">
        <f>SUM(AT274:AT278)</f>
        <v>324.7</v>
      </c>
      <c r="AU279" s="24"/>
      <c r="AV279" s="25">
        <f>SUM(AV274:AV278)</f>
        <v>276.30000000000007</v>
      </c>
    </row>
    <row r="280" spans="1:48" x14ac:dyDescent="0.25">
      <c r="A280" s="12"/>
      <c r="B280" s="13"/>
      <c r="C280" s="14"/>
      <c r="E280" s="29"/>
      <c r="F280" s="30"/>
      <c r="G280" s="29"/>
      <c r="H280" s="30"/>
      <c r="I280" s="29"/>
      <c r="J280" s="30"/>
      <c r="K280" s="31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29"/>
      <c r="AN280" s="30"/>
      <c r="AO280" s="31"/>
      <c r="AP280" s="30"/>
      <c r="AQ280" s="31"/>
      <c r="AR280" s="30"/>
      <c r="AS280" s="29"/>
      <c r="AT280" s="30"/>
      <c r="AU280" s="29"/>
      <c r="AV280" s="30"/>
    </row>
    <row r="281" spans="1:48" x14ac:dyDescent="0.25">
      <c r="A281" s="12"/>
      <c r="B281" s="13"/>
      <c r="C281" s="14"/>
    </row>
    <row r="282" spans="1:48" x14ac:dyDescent="0.25">
      <c r="A282" s="124">
        <v>46085</v>
      </c>
      <c r="B282" s="125">
        <v>1000</v>
      </c>
      <c r="C282" s="126" t="s">
        <v>48</v>
      </c>
      <c r="E282" s="27" t="s">
        <v>162</v>
      </c>
      <c r="F282" s="26">
        <v>0</v>
      </c>
      <c r="G282" s="27"/>
      <c r="H282" s="26"/>
      <c r="I282" s="27" t="s">
        <v>238</v>
      </c>
      <c r="J282" s="26">
        <v>31.6</v>
      </c>
      <c r="K282" s="27" t="s">
        <v>162</v>
      </c>
      <c r="L282" s="26">
        <v>0</v>
      </c>
      <c r="M282" s="27" t="s">
        <v>162</v>
      </c>
      <c r="N282" s="26">
        <v>0</v>
      </c>
      <c r="O282" s="110" t="s">
        <v>192</v>
      </c>
      <c r="P282" s="111">
        <v>-3.8</v>
      </c>
      <c r="Q282" s="27" t="s">
        <v>162</v>
      </c>
      <c r="R282" s="26">
        <v>0</v>
      </c>
      <c r="S282" s="27" t="s">
        <v>162</v>
      </c>
      <c r="T282" s="26">
        <v>0</v>
      </c>
      <c r="U282" s="27" t="s">
        <v>162</v>
      </c>
      <c r="V282" s="26">
        <v>0</v>
      </c>
      <c r="W282" s="27" t="s">
        <v>162</v>
      </c>
      <c r="X282" s="26">
        <v>0</v>
      </c>
      <c r="Y282" s="27" t="s">
        <v>162</v>
      </c>
      <c r="Z282" s="26">
        <v>0</v>
      </c>
      <c r="AA282" s="27" t="s">
        <v>217</v>
      </c>
      <c r="AB282" s="26">
        <v>0</v>
      </c>
      <c r="AC282" s="27" t="s">
        <v>162</v>
      </c>
      <c r="AD282" s="26">
        <v>0</v>
      </c>
      <c r="AE282" s="27" t="s">
        <v>162</v>
      </c>
      <c r="AF282" s="26">
        <v>0</v>
      </c>
      <c r="AG282" s="27" t="s">
        <v>162</v>
      </c>
      <c r="AH282" s="26">
        <v>0</v>
      </c>
      <c r="AI282" s="27" t="s">
        <v>162</v>
      </c>
      <c r="AJ282" s="26">
        <v>0</v>
      </c>
      <c r="AK282" s="27" t="s">
        <v>191</v>
      </c>
      <c r="AL282" s="26">
        <v>32.799999999999997</v>
      </c>
      <c r="AM282" s="27" t="s">
        <v>162</v>
      </c>
      <c r="AN282" s="26">
        <v>0</v>
      </c>
      <c r="AO282" s="27" t="s">
        <v>162</v>
      </c>
      <c r="AP282" s="26">
        <v>0</v>
      </c>
      <c r="AQ282" s="27" t="s">
        <v>162</v>
      </c>
      <c r="AR282" s="26">
        <v>0</v>
      </c>
      <c r="AS282" s="27" t="s">
        <v>162</v>
      </c>
      <c r="AT282" s="26">
        <v>0</v>
      </c>
      <c r="AU282" s="27" t="s">
        <v>162</v>
      </c>
      <c r="AV282" s="26">
        <v>0</v>
      </c>
    </row>
    <row r="283" spans="1:48" x14ac:dyDescent="0.25">
      <c r="A283" s="12"/>
      <c r="B283" s="13"/>
      <c r="C283" s="14"/>
      <c r="E283" s="27" t="s">
        <v>272</v>
      </c>
      <c r="F283" s="26">
        <v>0</v>
      </c>
      <c r="G283" s="27"/>
      <c r="H283" s="26"/>
      <c r="I283" s="27" t="s">
        <v>272</v>
      </c>
      <c r="J283" s="26">
        <v>0</v>
      </c>
      <c r="K283" s="27" t="s">
        <v>217</v>
      </c>
      <c r="L283" s="26">
        <v>0</v>
      </c>
      <c r="M283" s="27" t="s">
        <v>229</v>
      </c>
      <c r="N283" s="26">
        <v>33</v>
      </c>
      <c r="O283" s="27" t="s">
        <v>217</v>
      </c>
      <c r="P283" s="26">
        <v>0</v>
      </c>
      <c r="Q283" s="27" t="s">
        <v>254</v>
      </c>
      <c r="R283" s="26">
        <v>0</v>
      </c>
      <c r="S283" s="27" t="s">
        <v>251</v>
      </c>
      <c r="T283" s="26">
        <v>31.3</v>
      </c>
      <c r="U283" s="27" t="s">
        <v>277</v>
      </c>
      <c r="V283" s="26">
        <v>0</v>
      </c>
      <c r="W283" s="110" t="s">
        <v>192</v>
      </c>
      <c r="X283" s="111">
        <v>-3.8</v>
      </c>
      <c r="Y283" s="27" t="s">
        <v>251</v>
      </c>
      <c r="Z283" s="26">
        <v>31.3</v>
      </c>
      <c r="AA283" s="27" t="s">
        <v>206</v>
      </c>
      <c r="AB283" s="26">
        <v>0</v>
      </c>
      <c r="AC283" s="27" t="s">
        <v>233</v>
      </c>
      <c r="AD283" s="26">
        <v>0</v>
      </c>
      <c r="AE283" s="110" t="s">
        <v>245</v>
      </c>
      <c r="AF283" s="111">
        <v>7.9</v>
      </c>
      <c r="AG283" s="27" t="s">
        <v>174</v>
      </c>
      <c r="AH283" s="26">
        <v>24.6</v>
      </c>
      <c r="AI283" s="27" t="s">
        <v>281</v>
      </c>
      <c r="AJ283" s="26">
        <v>28.2</v>
      </c>
      <c r="AK283" s="27" t="s">
        <v>164</v>
      </c>
      <c r="AL283" s="26">
        <v>0</v>
      </c>
      <c r="AM283" s="27" t="s">
        <v>254</v>
      </c>
      <c r="AN283" s="26">
        <v>0</v>
      </c>
      <c r="AO283" s="27" t="s">
        <v>229</v>
      </c>
      <c r="AP283" s="26">
        <v>33</v>
      </c>
      <c r="AQ283" s="27" t="s">
        <v>217</v>
      </c>
      <c r="AR283" s="26">
        <v>0</v>
      </c>
      <c r="AS283" s="27" t="s">
        <v>217</v>
      </c>
      <c r="AT283" s="26">
        <v>0</v>
      </c>
      <c r="AU283" s="110" t="s">
        <v>188</v>
      </c>
      <c r="AV283" s="111">
        <v>7.3</v>
      </c>
    </row>
    <row r="284" spans="1:48" x14ac:dyDescent="0.25">
      <c r="A284" s="12"/>
      <c r="B284" s="13"/>
      <c r="C284" s="14"/>
      <c r="E284" s="27" t="s">
        <v>206</v>
      </c>
      <c r="F284" s="26">
        <v>0</v>
      </c>
      <c r="G284" s="27"/>
      <c r="H284" s="26"/>
      <c r="I284" s="110" t="s">
        <v>205</v>
      </c>
      <c r="J284" s="111">
        <v>4.0999999999999996</v>
      </c>
      <c r="K284" s="27" t="s">
        <v>287</v>
      </c>
      <c r="L284" s="26">
        <v>0</v>
      </c>
      <c r="M284" s="27" t="s">
        <v>217</v>
      </c>
      <c r="N284" s="26">
        <v>0</v>
      </c>
      <c r="O284" s="27" t="s">
        <v>240</v>
      </c>
      <c r="P284" s="26">
        <v>0</v>
      </c>
      <c r="Q284" s="110" t="s">
        <v>179</v>
      </c>
      <c r="R284" s="111">
        <v>6.9</v>
      </c>
      <c r="S284" s="110" t="s">
        <v>188</v>
      </c>
      <c r="T284" s="111">
        <v>7.3</v>
      </c>
      <c r="U284" s="27" t="s">
        <v>174</v>
      </c>
      <c r="V284" s="26">
        <v>24.6</v>
      </c>
      <c r="W284" s="27" t="s">
        <v>183</v>
      </c>
      <c r="X284" s="26">
        <v>28.8</v>
      </c>
      <c r="Y284" s="27" t="s">
        <v>217</v>
      </c>
      <c r="Z284" s="26">
        <v>0</v>
      </c>
      <c r="AA284" s="27" t="s">
        <v>183</v>
      </c>
      <c r="AB284" s="26">
        <v>28.8</v>
      </c>
      <c r="AC284" s="27" t="s">
        <v>217</v>
      </c>
      <c r="AD284" s="26">
        <v>0</v>
      </c>
      <c r="AE284" s="27" t="s">
        <v>217</v>
      </c>
      <c r="AF284" s="26">
        <v>0</v>
      </c>
      <c r="AG284" s="27" t="s">
        <v>186</v>
      </c>
      <c r="AH284" s="26">
        <v>0</v>
      </c>
      <c r="AI284" s="27" t="s">
        <v>193</v>
      </c>
      <c r="AJ284" s="26">
        <v>0</v>
      </c>
      <c r="AK284" s="27" t="s">
        <v>217</v>
      </c>
      <c r="AL284" s="26">
        <v>0</v>
      </c>
      <c r="AM284" s="27" t="s">
        <v>246</v>
      </c>
      <c r="AN284" s="26">
        <v>34.1</v>
      </c>
      <c r="AO284" s="27" t="s">
        <v>164</v>
      </c>
      <c r="AP284" s="26">
        <v>0</v>
      </c>
      <c r="AQ284" s="27" t="s">
        <v>206</v>
      </c>
      <c r="AR284" s="26">
        <v>0</v>
      </c>
      <c r="AS284" s="110" t="s">
        <v>286</v>
      </c>
      <c r="AT284" s="111">
        <v>5.7</v>
      </c>
      <c r="AU284" s="27" t="s">
        <v>217</v>
      </c>
      <c r="AV284" s="26">
        <v>0</v>
      </c>
    </row>
    <row r="285" spans="1:48" x14ac:dyDescent="0.25">
      <c r="A285" s="12"/>
      <c r="B285" s="13"/>
      <c r="C285" s="14"/>
      <c r="E285" s="27" t="s">
        <v>254</v>
      </c>
      <c r="F285" s="26">
        <v>0</v>
      </c>
      <c r="G285" s="27"/>
      <c r="H285" s="26"/>
      <c r="I285" s="27" t="s">
        <v>170</v>
      </c>
      <c r="J285" s="26">
        <v>0</v>
      </c>
      <c r="K285" s="27" t="s">
        <v>261</v>
      </c>
      <c r="L285" s="26">
        <v>0</v>
      </c>
      <c r="M285" s="27" t="s">
        <v>256</v>
      </c>
      <c r="N285" s="26">
        <v>23.6</v>
      </c>
      <c r="O285" s="27" t="s">
        <v>244</v>
      </c>
      <c r="P285" s="26">
        <v>25</v>
      </c>
      <c r="Q285" s="27" t="s">
        <v>244</v>
      </c>
      <c r="R285" s="26">
        <v>25</v>
      </c>
      <c r="S285" s="27" t="s">
        <v>217</v>
      </c>
      <c r="T285" s="26">
        <v>0</v>
      </c>
      <c r="U285" s="27" t="s">
        <v>246</v>
      </c>
      <c r="V285" s="26">
        <v>34.1</v>
      </c>
      <c r="W285" s="27" t="s">
        <v>197</v>
      </c>
      <c r="X285" s="26">
        <v>0</v>
      </c>
      <c r="Y285" s="27" t="s">
        <v>206</v>
      </c>
      <c r="Z285" s="26">
        <v>0</v>
      </c>
      <c r="AA285" s="27" t="s">
        <v>171</v>
      </c>
      <c r="AB285" s="26">
        <v>0</v>
      </c>
      <c r="AC285" s="110" t="s">
        <v>286</v>
      </c>
      <c r="AD285" s="111">
        <v>5.7</v>
      </c>
      <c r="AE285" s="27" t="s">
        <v>177</v>
      </c>
      <c r="AF285" s="26">
        <v>0</v>
      </c>
      <c r="AG285" s="27" t="s">
        <v>234</v>
      </c>
      <c r="AH285" s="26">
        <v>0</v>
      </c>
      <c r="AI285" s="27" t="s">
        <v>209</v>
      </c>
      <c r="AJ285" s="26">
        <v>0</v>
      </c>
      <c r="AK285" s="27" t="s">
        <v>254</v>
      </c>
      <c r="AL285" s="26">
        <v>0</v>
      </c>
      <c r="AM285" s="27" t="s">
        <v>177</v>
      </c>
      <c r="AN285" s="26">
        <v>0</v>
      </c>
      <c r="AO285" s="110" t="s">
        <v>288</v>
      </c>
      <c r="AP285" s="111">
        <v>8.1999999999999993</v>
      </c>
      <c r="AQ285" s="27" t="s">
        <v>254</v>
      </c>
      <c r="AR285" s="26">
        <v>0</v>
      </c>
      <c r="AS285" s="27" t="s">
        <v>206</v>
      </c>
      <c r="AT285" s="26">
        <v>0</v>
      </c>
      <c r="AU285" s="110" t="s">
        <v>286</v>
      </c>
      <c r="AV285" s="111">
        <v>5.7</v>
      </c>
    </row>
    <row r="286" spans="1:48" x14ac:dyDescent="0.25">
      <c r="A286" s="12"/>
      <c r="B286" s="13"/>
      <c r="C286" s="14"/>
      <c r="E286" s="27" t="s">
        <v>174</v>
      </c>
      <c r="F286" s="26">
        <v>24.6</v>
      </c>
      <c r="G286" s="27"/>
      <c r="H286" s="26"/>
      <c r="I286" s="27" t="s">
        <v>210</v>
      </c>
      <c r="J286" s="26">
        <v>31.3</v>
      </c>
      <c r="K286" s="27" t="s">
        <v>254</v>
      </c>
      <c r="L286" s="26">
        <v>0</v>
      </c>
      <c r="M286" s="27" t="s">
        <v>165</v>
      </c>
      <c r="N286" s="26">
        <v>0</v>
      </c>
      <c r="O286" s="27" t="s">
        <v>197</v>
      </c>
      <c r="P286" s="26">
        <v>0</v>
      </c>
      <c r="Q286" s="27" t="s">
        <v>203</v>
      </c>
      <c r="R286" s="26">
        <v>32.200000000000003</v>
      </c>
      <c r="S286" s="27" t="s">
        <v>206</v>
      </c>
      <c r="T286" s="26">
        <v>0</v>
      </c>
      <c r="U286" s="27" t="s">
        <v>197</v>
      </c>
      <c r="V286" s="26">
        <v>0</v>
      </c>
      <c r="W286" s="27" t="s">
        <v>170</v>
      </c>
      <c r="X286" s="26">
        <v>0</v>
      </c>
      <c r="Y286" s="27" t="s">
        <v>291</v>
      </c>
      <c r="Z286" s="26">
        <v>40.799999999999997</v>
      </c>
      <c r="AA286" s="27" t="s">
        <v>209</v>
      </c>
      <c r="AB286" s="26">
        <v>0</v>
      </c>
      <c r="AC286" s="27" t="s">
        <v>170</v>
      </c>
      <c r="AD286" s="26">
        <v>0</v>
      </c>
      <c r="AE286" s="27" t="s">
        <v>172</v>
      </c>
      <c r="AF286" s="26">
        <v>0</v>
      </c>
      <c r="AG286" s="27" t="s">
        <v>193</v>
      </c>
      <c r="AH286" s="26">
        <v>0</v>
      </c>
      <c r="AI286" s="27" t="s">
        <v>212</v>
      </c>
      <c r="AJ286" s="26">
        <v>29.5</v>
      </c>
      <c r="AK286" s="27" t="s">
        <v>183</v>
      </c>
      <c r="AL286" s="26">
        <v>28.8</v>
      </c>
      <c r="AM286" s="27" t="s">
        <v>165</v>
      </c>
      <c r="AN286" s="26">
        <v>0</v>
      </c>
      <c r="AO286" s="27" t="s">
        <v>240</v>
      </c>
      <c r="AP286" s="26">
        <v>0</v>
      </c>
      <c r="AQ286" s="27" t="s">
        <v>174</v>
      </c>
      <c r="AR286" s="26">
        <v>24.6</v>
      </c>
      <c r="AS286" s="27" t="s">
        <v>254</v>
      </c>
      <c r="AT286" s="26">
        <v>0</v>
      </c>
      <c r="AU286" s="27" t="s">
        <v>287</v>
      </c>
      <c r="AV286" s="26">
        <v>0</v>
      </c>
    </row>
    <row r="287" spans="1:48" x14ac:dyDescent="0.25">
      <c r="A287" s="12"/>
      <c r="B287" s="13"/>
      <c r="C287" s="14"/>
      <c r="E287" s="27" t="s">
        <v>171</v>
      </c>
      <c r="F287" s="26">
        <v>0</v>
      </c>
      <c r="G287" s="27"/>
      <c r="H287" s="26"/>
      <c r="I287" s="110" t="s">
        <v>178</v>
      </c>
      <c r="J287" s="111">
        <v>11.3</v>
      </c>
      <c r="K287" s="27" t="s">
        <v>186</v>
      </c>
      <c r="L287" s="26">
        <v>0</v>
      </c>
      <c r="M287" s="27" t="s">
        <v>223</v>
      </c>
      <c r="N287" s="26">
        <v>0</v>
      </c>
      <c r="O287" s="27" t="s">
        <v>171</v>
      </c>
      <c r="P287" s="26">
        <v>0</v>
      </c>
      <c r="Q287" s="27" t="s">
        <v>189</v>
      </c>
      <c r="R287" s="26">
        <v>29.7</v>
      </c>
      <c r="S287" s="27" t="s">
        <v>247</v>
      </c>
      <c r="T287" s="26">
        <v>29.5</v>
      </c>
      <c r="U287" s="27" t="s">
        <v>165</v>
      </c>
      <c r="V287" s="26">
        <v>0</v>
      </c>
      <c r="W287" s="110" t="s">
        <v>178</v>
      </c>
      <c r="X287" s="111">
        <v>11.3</v>
      </c>
      <c r="Y287" s="27" t="s">
        <v>165</v>
      </c>
      <c r="Z287" s="26">
        <v>0</v>
      </c>
      <c r="AA287" s="27" t="s">
        <v>212</v>
      </c>
      <c r="AB287" s="26">
        <v>29.5</v>
      </c>
      <c r="AC287" s="27" t="s">
        <v>165</v>
      </c>
      <c r="AD287" s="26">
        <v>0</v>
      </c>
      <c r="AE287" s="110" t="s">
        <v>290</v>
      </c>
      <c r="AF287" s="111">
        <v>7.4</v>
      </c>
      <c r="AG287" s="110" t="s">
        <v>178</v>
      </c>
      <c r="AH287" s="111">
        <v>11.3</v>
      </c>
      <c r="AI287" s="27" t="s">
        <v>163</v>
      </c>
      <c r="AJ287" s="26">
        <v>0</v>
      </c>
      <c r="AK287" s="27" t="s">
        <v>186</v>
      </c>
      <c r="AL287" s="26">
        <v>0</v>
      </c>
      <c r="AM287" s="27" t="s">
        <v>212</v>
      </c>
      <c r="AN287" s="26">
        <v>29.5</v>
      </c>
      <c r="AO287" s="110" t="s">
        <v>196</v>
      </c>
      <c r="AP287" s="111">
        <v>4.8</v>
      </c>
      <c r="AQ287" s="27" t="s">
        <v>165</v>
      </c>
      <c r="AR287" s="26">
        <v>0</v>
      </c>
      <c r="AS287" s="27" t="s">
        <v>174</v>
      </c>
      <c r="AT287" s="26">
        <v>24.6</v>
      </c>
      <c r="AU287" s="110" t="s">
        <v>167</v>
      </c>
      <c r="AV287" s="111">
        <v>8.6</v>
      </c>
    </row>
    <row r="288" spans="1:48" x14ac:dyDescent="0.25">
      <c r="A288" s="12"/>
      <c r="B288" s="13"/>
      <c r="C288" s="14"/>
      <c r="E288" s="27" t="s">
        <v>165</v>
      </c>
      <c r="F288" s="26">
        <v>0</v>
      </c>
      <c r="G288" s="27"/>
      <c r="H288" s="26"/>
      <c r="I288" s="27" t="s">
        <v>163</v>
      </c>
      <c r="J288" s="26">
        <v>0</v>
      </c>
      <c r="K288" s="27" t="s">
        <v>197</v>
      </c>
      <c r="L288" s="26">
        <v>0</v>
      </c>
      <c r="M288" s="27" t="s">
        <v>163</v>
      </c>
      <c r="N288" s="26">
        <v>0</v>
      </c>
      <c r="O288" s="27" t="s">
        <v>163</v>
      </c>
      <c r="P288" s="26">
        <v>0</v>
      </c>
      <c r="Q288" s="27" t="s">
        <v>163</v>
      </c>
      <c r="R288" s="26">
        <v>0</v>
      </c>
      <c r="S288" s="27" t="s">
        <v>197</v>
      </c>
      <c r="T288" s="26">
        <v>0</v>
      </c>
      <c r="U288" s="27" t="s">
        <v>209</v>
      </c>
      <c r="V288" s="26">
        <v>0</v>
      </c>
      <c r="W288" s="110" t="s">
        <v>202</v>
      </c>
      <c r="X288" s="111">
        <v>5.7</v>
      </c>
      <c r="Y288" s="27" t="s">
        <v>172</v>
      </c>
      <c r="Z288" s="26">
        <v>0</v>
      </c>
      <c r="AA288" s="27" t="s">
        <v>163</v>
      </c>
      <c r="AB288" s="26">
        <v>0</v>
      </c>
      <c r="AC288" s="110" t="s">
        <v>178</v>
      </c>
      <c r="AD288" s="111">
        <v>11.3</v>
      </c>
      <c r="AE288" s="27" t="s">
        <v>163</v>
      </c>
      <c r="AF288" s="26">
        <v>0</v>
      </c>
      <c r="AG288" s="27" t="s">
        <v>163</v>
      </c>
      <c r="AH288" s="26">
        <v>0</v>
      </c>
      <c r="AI288" s="27" t="s">
        <v>289</v>
      </c>
      <c r="AJ288" s="26">
        <v>31</v>
      </c>
      <c r="AK288" s="27" t="s">
        <v>177</v>
      </c>
      <c r="AL288" s="26">
        <v>0</v>
      </c>
      <c r="AM288" s="27" t="s">
        <v>163</v>
      </c>
      <c r="AN288" s="26">
        <v>0</v>
      </c>
      <c r="AO288" s="27" t="s">
        <v>177</v>
      </c>
      <c r="AP288" s="26">
        <v>0</v>
      </c>
      <c r="AQ288" s="110" t="s">
        <v>249</v>
      </c>
      <c r="AR288" s="111">
        <v>7.3</v>
      </c>
      <c r="AS288" s="27" t="s">
        <v>163</v>
      </c>
      <c r="AT288" s="26">
        <v>0</v>
      </c>
      <c r="AU288" s="27" t="s">
        <v>209</v>
      </c>
      <c r="AV288" s="26">
        <v>0</v>
      </c>
    </row>
    <row r="289" spans="1:48" x14ac:dyDescent="0.25">
      <c r="A289" s="12"/>
      <c r="B289" s="13"/>
      <c r="C289" s="14"/>
      <c r="E289" s="27" t="s">
        <v>198</v>
      </c>
      <c r="F289" s="26">
        <v>0</v>
      </c>
      <c r="G289" s="27"/>
      <c r="H289" s="26"/>
      <c r="I289" s="27" t="s">
        <v>278</v>
      </c>
      <c r="J289" s="26">
        <v>0</v>
      </c>
      <c r="K289" s="110" t="s">
        <v>196</v>
      </c>
      <c r="L289" s="111">
        <v>4.8</v>
      </c>
      <c r="M289" s="27" t="s">
        <v>166</v>
      </c>
      <c r="N289" s="26">
        <v>0</v>
      </c>
      <c r="O289" s="27" t="s">
        <v>260</v>
      </c>
      <c r="P289" s="26">
        <v>40.200000000000003</v>
      </c>
      <c r="Q289" s="27" t="s">
        <v>198</v>
      </c>
      <c r="R289" s="26">
        <v>0</v>
      </c>
      <c r="S289" s="27" t="s">
        <v>163</v>
      </c>
      <c r="T289" s="26">
        <v>0</v>
      </c>
      <c r="U289" s="27" t="s">
        <v>166</v>
      </c>
      <c r="V289" s="26">
        <v>0</v>
      </c>
      <c r="W289" s="27" t="s">
        <v>209</v>
      </c>
      <c r="X289" s="26">
        <v>0</v>
      </c>
      <c r="Y289" s="27" t="s">
        <v>163</v>
      </c>
      <c r="Z289" s="26">
        <v>0</v>
      </c>
      <c r="AA289" s="27" t="s">
        <v>260</v>
      </c>
      <c r="AB289" s="26">
        <v>40.200000000000003</v>
      </c>
      <c r="AC289" s="27" t="s">
        <v>194</v>
      </c>
      <c r="AD289" s="26">
        <v>0</v>
      </c>
      <c r="AE289" s="110" t="s">
        <v>200</v>
      </c>
      <c r="AF289" s="111">
        <v>7.5</v>
      </c>
      <c r="AG289" s="27" t="s">
        <v>194</v>
      </c>
      <c r="AH289" s="26">
        <v>0</v>
      </c>
      <c r="AI289" s="27" t="s">
        <v>260</v>
      </c>
      <c r="AJ289" s="26">
        <v>40.200000000000003</v>
      </c>
      <c r="AK289" s="27" t="s">
        <v>163</v>
      </c>
      <c r="AL289" s="26">
        <v>0</v>
      </c>
      <c r="AM289" s="27" t="s">
        <v>198</v>
      </c>
      <c r="AN289" s="26">
        <v>0</v>
      </c>
      <c r="AO289" s="27" t="s">
        <v>194</v>
      </c>
      <c r="AP289" s="26">
        <v>0</v>
      </c>
      <c r="AQ289" s="27" t="s">
        <v>163</v>
      </c>
      <c r="AR289" s="26">
        <v>0</v>
      </c>
      <c r="AS289" s="27" t="s">
        <v>198</v>
      </c>
      <c r="AT289" s="26">
        <v>0</v>
      </c>
      <c r="AU289" s="110" t="s">
        <v>200</v>
      </c>
      <c r="AV289" s="111">
        <v>7.5</v>
      </c>
    </row>
    <row r="290" spans="1:48" x14ac:dyDescent="0.25">
      <c r="A290" s="12"/>
      <c r="B290" s="13"/>
      <c r="C290" s="14"/>
      <c r="E290" s="27"/>
      <c r="F290" s="26"/>
      <c r="G290" s="27"/>
      <c r="H290" s="26"/>
      <c r="I290" s="27"/>
      <c r="J290" s="26"/>
      <c r="K290" s="28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7"/>
      <c r="AN290" s="26"/>
      <c r="AO290" s="28"/>
      <c r="AP290" s="26"/>
      <c r="AQ290" s="28"/>
      <c r="AR290" s="26"/>
      <c r="AS290" s="27"/>
      <c r="AT290" s="26"/>
      <c r="AU290" s="27"/>
      <c r="AV290" s="26"/>
    </row>
    <row r="291" spans="1:48" x14ac:dyDescent="0.25">
      <c r="A291" s="12"/>
      <c r="B291" s="13"/>
      <c r="C291" s="14"/>
      <c r="E291" s="27"/>
      <c r="F291" s="15">
        <f>SUM(F282:F289)</f>
        <v>24.6</v>
      </c>
      <c r="G291" s="27"/>
      <c r="H291" s="15"/>
      <c r="I291" s="27"/>
      <c r="J291" s="15">
        <f>SUM(J282:J289)</f>
        <v>78.3</v>
      </c>
      <c r="K291" s="28"/>
      <c r="L291" s="15">
        <f>SUM(L282:L289)</f>
        <v>4.8</v>
      </c>
      <c r="M291" s="27"/>
      <c r="N291" s="15">
        <f>SUM(N282:N289)</f>
        <v>56.6</v>
      </c>
      <c r="O291" s="27"/>
      <c r="P291" s="15">
        <f>SUM(P282:P289)</f>
        <v>61.400000000000006</v>
      </c>
      <c r="Q291" s="27"/>
      <c r="R291" s="15">
        <f>SUM(R282:R289)</f>
        <v>93.8</v>
      </c>
      <c r="S291" s="27"/>
      <c r="T291" s="15">
        <f>SUM(T282:T289)</f>
        <v>68.099999999999994</v>
      </c>
      <c r="U291" s="27"/>
      <c r="V291" s="15">
        <f>SUM(V282:V289)</f>
        <v>58.7</v>
      </c>
      <c r="W291" s="27"/>
      <c r="X291" s="15">
        <f>SUM(X282:X289)</f>
        <v>42</v>
      </c>
      <c r="Y291" s="27"/>
      <c r="Z291" s="15">
        <f>SUM(Z282:Z289)</f>
        <v>72.099999999999994</v>
      </c>
      <c r="AA291" s="27"/>
      <c r="AB291" s="15">
        <f>SUM(AB282:AB289)</f>
        <v>98.5</v>
      </c>
      <c r="AC291" s="27"/>
      <c r="AD291" s="15">
        <f>SUM(AD282:AD289)</f>
        <v>17</v>
      </c>
      <c r="AE291" s="27"/>
      <c r="AF291" s="15">
        <f>SUM(AF282:AF289)</f>
        <v>22.8</v>
      </c>
      <c r="AG291" s="27"/>
      <c r="AH291" s="15">
        <f>SUM(AH282:AH289)</f>
        <v>35.900000000000006</v>
      </c>
      <c r="AI291" s="27"/>
      <c r="AJ291" s="15">
        <f>SUM(AJ282:AJ289)</f>
        <v>128.9</v>
      </c>
      <c r="AK291" s="27"/>
      <c r="AL291" s="15">
        <f>SUM(AL282:AL289)</f>
        <v>61.599999999999994</v>
      </c>
      <c r="AM291" s="27"/>
      <c r="AN291" s="15">
        <f>SUM(AN282:AN289)</f>
        <v>63.6</v>
      </c>
      <c r="AO291" s="28"/>
      <c r="AP291" s="15">
        <f>SUM(AP282:AP289)</f>
        <v>46</v>
      </c>
      <c r="AQ291" s="28"/>
      <c r="AR291" s="15">
        <f>SUM(AR282:AR289)</f>
        <v>31.900000000000002</v>
      </c>
      <c r="AS291" s="27"/>
      <c r="AT291" s="15">
        <f>SUM(AT282:AT289)</f>
        <v>30.3</v>
      </c>
      <c r="AU291" s="27"/>
      <c r="AV291" s="15">
        <f>SUM(AV282:AV289)</f>
        <v>29.1</v>
      </c>
    </row>
    <row r="292" spans="1:48" x14ac:dyDescent="0.25">
      <c r="A292" s="12"/>
      <c r="B292" s="13"/>
      <c r="C292" s="14"/>
      <c r="E292" s="27"/>
      <c r="F292" s="15"/>
      <c r="G292" s="27"/>
      <c r="H292" s="15"/>
      <c r="I292" s="27"/>
      <c r="J292" s="15"/>
      <c r="K292" s="28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7"/>
      <c r="AN292" s="15"/>
      <c r="AO292" s="28"/>
      <c r="AP292" s="15"/>
      <c r="AQ292" s="28"/>
      <c r="AR292" s="15"/>
      <c r="AS292" s="27"/>
      <c r="AT292" s="15"/>
      <c r="AU292" s="27"/>
      <c r="AV292" s="15"/>
    </row>
    <row r="293" spans="1:48" s="16" customFormat="1" x14ac:dyDescent="0.25">
      <c r="A293" s="12"/>
      <c r="B293" s="13"/>
      <c r="C293" s="14"/>
      <c r="E293" s="27" t="s">
        <v>162</v>
      </c>
      <c r="F293" s="26">
        <v>30.8</v>
      </c>
      <c r="G293" s="27"/>
      <c r="H293" s="26"/>
      <c r="I293" s="110" t="s">
        <v>238</v>
      </c>
      <c r="J293" s="111">
        <v>0.4</v>
      </c>
      <c r="K293" s="27" t="s">
        <v>162</v>
      </c>
      <c r="L293" s="26">
        <v>30.8</v>
      </c>
      <c r="M293" s="27" t="s">
        <v>162</v>
      </c>
      <c r="N293" s="26">
        <v>30.8</v>
      </c>
      <c r="O293" s="27" t="s">
        <v>217</v>
      </c>
      <c r="P293" s="26">
        <v>27</v>
      </c>
      <c r="Q293" s="27" t="s">
        <v>162</v>
      </c>
      <c r="R293" s="26">
        <v>30.8</v>
      </c>
      <c r="S293" s="27" t="s">
        <v>162</v>
      </c>
      <c r="T293" s="26">
        <v>30.8</v>
      </c>
      <c r="U293" s="27" t="s">
        <v>162</v>
      </c>
      <c r="V293" s="26">
        <v>30.8</v>
      </c>
      <c r="W293" s="27" t="s">
        <v>162</v>
      </c>
      <c r="X293" s="26">
        <v>30.8</v>
      </c>
      <c r="Y293" s="27" t="s">
        <v>162</v>
      </c>
      <c r="Z293" s="26">
        <v>30.8</v>
      </c>
      <c r="AA293" s="27" t="s">
        <v>217</v>
      </c>
      <c r="AB293" s="26">
        <v>27</v>
      </c>
      <c r="AC293" s="27" t="s">
        <v>162</v>
      </c>
      <c r="AD293" s="26">
        <v>30.8</v>
      </c>
      <c r="AE293" s="27" t="s">
        <v>162</v>
      </c>
      <c r="AF293" s="26">
        <v>30.8</v>
      </c>
      <c r="AG293" s="27" t="s">
        <v>162</v>
      </c>
      <c r="AH293" s="26">
        <v>30.8</v>
      </c>
      <c r="AI293" s="27" t="s">
        <v>162</v>
      </c>
      <c r="AJ293" s="26">
        <v>30.8</v>
      </c>
      <c r="AK293" s="27" t="s">
        <v>191</v>
      </c>
      <c r="AL293" s="26">
        <v>42.1</v>
      </c>
      <c r="AM293" s="27" t="s">
        <v>162</v>
      </c>
      <c r="AN293" s="26">
        <v>30.8</v>
      </c>
      <c r="AO293" s="27" t="s">
        <v>162</v>
      </c>
      <c r="AP293" s="26">
        <v>30.8</v>
      </c>
      <c r="AQ293" s="27" t="s">
        <v>162</v>
      </c>
      <c r="AR293" s="26">
        <v>30.8</v>
      </c>
      <c r="AS293" s="27" t="s">
        <v>162</v>
      </c>
      <c r="AT293" s="26">
        <v>30.8</v>
      </c>
      <c r="AU293" s="27" t="s">
        <v>162</v>
      </c>
      <c r="AV293" s="26">
        <v>30.8</v>
      </c>
    </row>
    <row r="294" spans="1:48" s="16" customFormat="1" x14ac:dyDescent="0.25">
      <c r="A294" s="12"/>
      <c r="B294" s="13"/>
      <c r="C294" s="14"/>
      <c r="E294" s="27" t="s">
        <v>272</v>
      </c>
      <c r="F294" s="26">
        <v>22.3</v>
      </c>
      <c r="G294" s="27"/>
      <c r="H294" s="26"/>
      <c r="I294" s="27" t="s">
        <v>272</v>
      </c>
      <c r="J294" s="26">
        <v>22.3</v>
      </c>
      <c r="K294" s="27" t="s">
        <v>217</v>
      </c>
      <c r="L294" s="26">
        <v>27</v>
      </c>
      <c r="M294" s="110" t="s">
        <v>229</v>
      </c>
      <c r="N294" s="111">
        <v>11.9</v>
      </c>
      <c r="O294" s="27" t="s">
        <v>240</v>
      </c>
      <c r="P294" s="26">
        <v>26.3</v>
      </c>
      <c r="Q294" s="27" t="s">
        <v>254</v>
      </c>
      <c r="R294" s="26">
        <v>25</v>
      </c>
      <c r="S294" s="110" t="s">
        <v>251</v>
      </c>
      <c r="T294" s="111">
        <v>3.7</v>
      </c>
      <c r="U294" s="27" t="s">
        <v>277</v>
      </c>
      <c r="V294" s="26">
        <v>24.2</v>
      </c>
      <c r="W294" s="27" t="s">
        <v>183</v>
      </c>
      <c r="X294" s="26">
        <v>24.1</v>
      </c>
      <c r="Y294" s="110" t="s">
        <v>251</v>
      </c>
      <c r="Z294" s="111">
        <v>3.7</v>
      </c>
      <c r="AA294" s="110" t="s">
        <v>206</v>
      </c>
      <c r="AB294" s="111">
        <v>6.1</v>
      </c>
      <c r="AC294" s="27" t="s">
        <v>233</v>
      </c>
      <c r="AD294" s="26">
        <v>23.9</v>
      </c>
      <c r="AE294" s="27" t="s">
        <v>217</v>
      </c>
      <c r="AF294" s="26">
        <v>27</v>
      </c>
      <c r="AG294" s="110" t="s">
        <v>174</v>
      </c>
      <c r="AH294" s="111">
        <v>9</v>
      </c>
      <c r="AI294" s="110" t="s">
        <v>281</v>
      </c>
      <c r="AJ294" s="111">
        <v>7.1</v>
      </c>
      <c r="AK294" s="27" t="s">
        <v>164</v>
      </c>
      <c r="AL294" s="26">
        <v>23.1</v>
      </c>
      <c r="AM294" s="27" t="s">
        <v>254</v>
      </c>
      <c r="AN294" s="26">
        <v>25</v>
      </c>
      <c r="AO294" s="110" t="s">
        <v>229</v>
      </c>
      <c r="AP294" s="111">
        <v>11.9</v>
      </c>
      <c r="AQ294" s="27" t="s">
        <v>217</v>
      </c>
      <c r="AR294" s="26">
        <v>27</v>
      </c>
      <c r="AS294" s="27" t="s">
        <v>217</v>
      </c>
      <c r="AT294" s="26">
        <v>27</v>
      </c>
      <c r="AU294" s="27" t="s">
        <v>217</v>
      </c>
      <c r="AV294" s="26">
        <v>27</v>
      </c>
    </row>
    <row r="295" spans="1:48" s="16" customFormat="1" x14ac:dyDescent="0.25">
      <c r="A295" s="12"/>
      <c r="B295" s="13"/>
      <c r="C295" s="14"/>
      <c r="E295" s="110" t="s">
        <v>206</v>
      </c>
      <c r="F295" s="111">
        <v>6.1</v>
      </c>
      <c r="G295" s="27"/>
      <c r="H295" s="26"/>
      <c r="I295" s="110" t="s">
        <v>170</v>
      </c>
      <c r="J295" s="111">
        <v>0.1</v>
      </c>
      <c r="K295" s="27" t="s">
        <v>287</v>
      </c>
      <c r="L295" s="26">
        <v>26.3</v>
      </c>
      <c r="M295" s="27" t="s">
        <v>217</v>
      </c>
      <c r="N295" s="26">
        <v>27</v>
      </c>
      <c r="O295" s="110" t="s">
        <v>244</v>
      </c>
      <c r="P295" s="111">
        <v>9</v>
      </c>
      <c r="Q295" s="110" t="s">
        <v>244</v>
      </c>
      <c r="R295" s="111">
        <v>9</v>
      </c>
      <c r="S295" s="27" t="s">
        <v>217</v>
      </c>
      <c r="T295" s="26">
        <v>27</v>
      </c>
      <c r="U295" s="110" t="s">
        <v>174</v>
      </c>
      <c r="V295" s="111">
        <v>9</v>
      </c>
      <c r="W295" s="110" t="s">
        <v>197</v>
      </c>
      <c r="X295" s="111">
        <v>-0.5</v>
      </c>
      <c r="Y295" s="27" t="s">
        <v>217</v>
      </c>
      <c r="Z295" s="26">
        <v>27</v>
      </c>
      <c r="AA295" s="27" t="s">
        <v>183</v>
      </c>
      <c r="AB295" s="26">
        <v>24.1</v>
      </c>
      <c r="AC295" s="27" t="s">
        <v>217</v>
      </c>
      <c r="AD295" s="26">
        <v>27</v>
      </c>
      <c r="AE295" s="27" t="s">
        <v>177</v>
      </c>
      <c r="AF295" s="26">
        <v>27.1</v>
      </c>
      <c r="AG295" s="110" t="s">
        <v>186</v>
      </c>
      <c r="AH295" s="111">
        <v>9.6</v>
      </c>
      <c r="AI295" s="27" t="s">
        <v>193</v>
      </c>
      <c r="AJ295" s="26">
        <v>33.5</v>
      </c>
      <c r="AK295" s="27" t="s">
        <v>217</v>
      </c>
      <c r="AL295" s="26">
        <v>27</v>
      </c>
      <c r="AM295" s="27" t="s">
        <v>246</v>
      </c>
      <c r="AN295" s="26">
        <v>36.6</v>
      </c>
      <c r="AO295" s="27" t="s">
        <v>164</v>
      </c>
      <c r="AP295" s="26">
        <v>23.1</v>
      </c>
      <c r="AQ295" s="110" t="s">
        <v>206</v>
      </c>
      <c r="AR295" s="111">
        <v>6.1</v>
      </c>
      <c r="AS295" s="110" t="s">
        <v>206</v>
      </c>
      <c r="AT295" s="111">
        <v>6.1</v>
      </c>
      <c r="AU295" s="27" t="s">
        <v>287</v>
      </c>
      <c r="AV295" s="26">
        <v>26.3</v>
      </c>
    </row>
    <row r="296" spans="1:48" s="16" customFormat="1" x14ac:dyDescent="0.25">
      <c r="A296" s="12"/>
      <c r="B296" s="13"/>
      <c r="C296" s="14"/>
      <c r="E296" s="27" t="s">
        <v>254</v>
      </c>
      <c r="F296" s="26">
        <v>25</v>
      </c>
      <c r="G296" s="27"/>
      <c r="H296" s="26"/>
      <c r="I296" s="110" t="s">
        <v>210</v>
      </c>
      <c r="J296" s="111">
        <v>10.3</v>
      </c>
      <c r="K296" s="110" t="s">
        <v>261</v>
      </c>
      <c r="L296" s="111">
        <v>11.9</v>
      </c>
      <c r="M296" s="110" t="s">
        <v>256</v>
      </c>
      <c r="N296" s="111">
        <v>7</v>
      </c>
      <c r="O296" s="110" t="s">
        <v>197</v>
      </c>
      <c r="P296" s="111">
        <v>-0.5</v>
      </c>
      <c r="Q296" s="110" t="s">
        <v>203</v>
      </c>
      <c r="R296" s="111">
        <v>10</v>
      </c>
      <c r="S296" s="110" t="s">
        <v>206</v>
      </c>
      <c r="T296" s="111">
        <v>6.1</v>
      </c>
      <c r="U296" s="27" t="s">
        <v>246</v>
      </c>
      <c r="V296" s="26">
        <v>36.6</v>
      </c>
      <c r="W296" s="110" t="s">
        <v>170</v>
      </c>
      <c r="X296" s="111">
        <v>0.1</v>
      </c>
      <c r="Y296" s="110" t="s">
        <v>206</v>
      </c>
      <c r="Z296" s="111">
        <v>6.1</v>
      </c>
      <c r="AA296" s="27" t="s">
        <v>171</v>
      </c>
      <c r="AB296" s="26">
        <v>30.6</v>
      </c>
      <c r="AC296" s="110" t="s">
        <v>170</v>
      </c>
      <c r="AD296" s="111">
        <v>0.1</v>
      </c>
      <c r="AE296" s="27" t="s">
        <v>172</v>
      </c>
      <c r="AF296" s="26">
        <v>35.200000000000003</v>
      </c>
      <c r="AG296" s="110" t="s">
        <v>234</v>
      </c>
      <c r="AH296" s="111">
        <v>10.9</v>
      </c>
      <c r="AI296" s="27" t="s">
        <v>209</v>
      </c>
      <c r="AJ296" s="26">
        <v>23.5</v>
      </c>
      <c r="AK296" s="27" t="s">
        <v>254</v>
      </c>
      <c r="AL296" s="26">
        <v>25</v>
      </c>
      <c r="AM296" s="27" t="s">
        <v>177</v>
      </c>
      <c r="AN296" s="26">
        <v>27.1</v>
      </c>
      <c r="AO296" s="27" t="s">
        <v>240</v>
      </c>
      <c r="AP296" s="26">
        <v>26.3</v>
      </c>
      <c r="AQ296" s="27" t="s">
        <v>254</v>
      </c>
      <c r="AR296" s="26">
        <v>25</v>
      </c>
      <c r="AS296" s="27" t="s">
        <v>254</v>
      </c>
      <c r="AT296" s="26">
        <v>25</v>
      </c>
      <c r="AU296" s="27" t="s">
        <v>209</v>
      </c>
      <c r="AV296" s="26">
        <v>23.5</v>
      </c>
    </row>
    <row r="297" spans="1:48" s="16" customFormat="1" x14ac:dyDescent="0.25">
      <c r="A297" s="12"/>
      <c r="B297" s="13"/>
      <c r="C297" s="14"/>
      <c r="E297" s="110" t="s">
        <v>174</v>
      </c>
      <c r="F297" s="111">
        <v>9</v>
      </c>
      <c r="G297" s="27"/>
      <c r="H297" s="26"/>
      <c r="I297" s="27" t="s">
        <v>163</v>
      </c>
      <c r="J297" s="26">
        <v>35.700000000000003</v>
      </c>
      <c r="K297" s="27" t="s">
        <v>254</v>
      </c>
      <c r="L297" s="26">
        <v>25</v>
      </c>
      <c r="M297" s="27" t="s">
        <v>165</v>
      </c>
      <c r="N297" s="26">
        <v>28.8</v>
      </c>
      <c r="O297" s="27" t="s">
        <v>171</v>
      </c>
      <c r="P297" s="26">
        <v>30.6</v>
      </c>
      <c r="Q297" s="27" t="s">
        <v>189</v>
      </c>
      <c r="R297" s="26">
        <v>26.1</v>
      </c>
      <c r="S297" s="27" t="s">
        <v>247</v>
      </c>
      <c r="T297" s="26">
        <v>34.6</v>
      </c>
      <c r="U297" s="110" t="s">
        <v>197</v>
      </c>
      <c r="V297" s="111">
        <v>-0.5</v>
      </c>
      <c r="W297" s="27" t="s">
        <v>209</v>
      </c>
      <c r="X297" s="26">
        <v>23.5</v>
      </c>
      <c r="Y297" s="110" t="s">
        <v>291</v>
      </c>
      <c r="Z297" s="111">
        <v>3.3</v>
      </c>
      <c r="AA297" s="27" t="s">
        <v>209</v>
      </c>
      <c r="AB297" s="26">
        <v>23.5</v>
      </c>
      <c r="AC297" s="27" t="s">
        <v>165</v>
      </c>
      <c r="AD297" s="26">
        <v>28.8</v>
      </c>
      <c r="AE297" s="27" t="s">
        <v>163</v>
      </c>
      <c r="AF297" s="26">
        <v>35.700000000000003</v>
      </c>
      <c r="AG297" s="27" t="s">
        <v>193</v>
      </c>
      <c r="AH297" s="26">
        <v>33.5</v>
      </c>
      <c r="AI297" s="110" t="s">
        <v>212</v>
      </c>
      <c r="AJ297" s="111">
        <v>6.2</v>
      </c>
      <c r="AK297" s="27" t="s">
        <v>183</v>
      </c>
      <c r="AL297" s="26">
        <v>24.1</v>
      </c>
      <c r="AM297" s="27" t="s">
        <v>165</v>
      </c>
      <c r="AN297" s="26">
        <v>28.8</v>
      </c>
      <c r="AO297" s="27" t="s">
        <v>177</v>
      </c>
      <c r="AP297" s="26">
        <v>27.1</v>
      </c>
      <c r="AQ297" s="110" t="s">
        <v>174</v>
      </c>
      <c r="AR297" s="111">
        <v>9</v>
      </c>
      <c r="AS297" s="110" t="s">
        <v>174</v>
      </c>
      <c r="AT297" s="111">
        <v>9</v>
      </c>
      <c r="AU297" s="27"/>
      <c r="AV297" s="26"/>
    </row>
    <row r="298" spans="1:48" s="16" customFormat="1" x14ac:dyDescent="0.25">
      <c r="A298" s="12"/>
      <c r="B298" s="13"/>
      <c r="C298" s="14"/>
      <c r="E298" s="27" t="s">
        <v>171</v>
      </c>
      <c r="F298" s="26">
        <v>30.6</v>
      </c>
      <c r="G298" s="27"/>
      <c r="H298" s="26"/>
      <c r="I298" s="27" t="s">
        <v>278</v>
      </c>
      <c r="J298" s="26">
        <v>29</v>
      </c>
      <c r="K298" s="110" t="s">
        <v>186</v>
      </c>
      <c r="L298" s="111">
        <v>9.6</v>
      </c>
      <c r="M298" s="110" t="s">
        <v>223</v>
      </c>
      <c r="N298" s="111">
        <v>5.9</v>
      </c>
      <c r="O298" s="27" t="s">
        <v>163</v>
      </c>
      <c r="P298" s="26">
        <v>35.700000000000003</v>
      </c>
      <c r="Q298" s="27" t="s">
        <v>163</v>
      </c>
      <c r="R298" s="26">
        <v>35.700000000000003</v>
      </c>
      <c r="S298" s="110" t="s">
        <v>197</v>
      </c>
      <c r="T298" s="111">
        <v>-0.5</v>
      </c>
      <c r="U298" s="27" t="s">
        <v>165</v>
      </c>
      <c r="V298" s="26">
        <v>28.8</v>
      </c>
      <c r="W298" s="27"/>
      <c r="X298" s="26"/>
      <c r="Y298" s="27" t="s">
        <v>165</v>
      </c>
      <c r="Z298" s="26">
        <v>28.8</v>
      </c>
      <c r="AA298" s="110" t="s">
        <v>212</v>
      </c>
      <c r="AB298" s="111">
        <v>6.2</v>
      </c>
      <c r="AC298" s="27" t="s">
        <v>194</v>
      </c>
      <c r="AD298" s="26">
        <v>34</v>
      </c>
      <c r="AE298" s="27"/>
      <c r="AF298" s="26"/>
      <c r="AG298" s="27" t="s">
        <v>163</v>
      </c>
      <c r="AH298" s="26">
        <v>35.700000000000003</v>
      </c>
      <c r="AI298" s="27" t="s">
        <v>163</v>
      </c>
      <c r="AJ298" s="26">
        <v>35.700000000000003</v>
      </c>
      <c r="AK298" s="110" t="s">
        <v>186</v>
      </c>
      <c r="AL298" s="111">
        <v>9.6</v>
      </c>
      <c r="AM298" s="110" t="s">
        <v>212</v>
      </c>
      <c r="AN298" s="111">
        <v>6.2</v>
      </c>
      <c r="AO298" s="27" t="s">
        <v>194</v>
      </c>
      <c r="AP298" s="26">
        <v>34</v>
      </c>
      <c r="AQ298" s="27" t="s">
        <v>165</v>
      </c>
      <c r="AR298" s="26">
        <v>28.8</v>
      </c>
      <c r="AS298" s="27" t="s">
        <v>163</v>
      </c>
      <c r="AT298" s="26">
        <v>35.700000000000003</v>
      </c>
      <c r="AU298" s="27"/>
      <c r="AV298" s="26"/>
    </row>
    <row r="299" spans="1:48" s="16" customFormat="1" x14ac:dyDescent="0.25">
      <c r="A299" s="12"/>
      <c r="B299" s="13"/>
      <c r="C299" s="14"/>
      <c r="E299" s="27" t="s">
        <v>165</v>
      </c>
      <c r="F299" s="26">
        <v>28.8</v>
      </c>
      <c r="G299" s="27"/>
      <c r="H299" s="26"/>
      <c r="I299" s="27"/>
      <c r="J299" s="26"/>
      <c r="K299" s="110" t="s">
        <v>197</v>
      </c>
      <c r="L299" s="111">
        <v>-0.5</v>
      </c>
      <c r="M299" s="27" t="s">
        <v>163</v>
      </c>
      <c r="N299" s="26">
        <v>35.700000000000003</v>
      </c>
      <c r="O299" s="110" t="s">
        <v>260</v>
      </c>
      <c r="P299" s="111">
        <v>5.0999999999999996</v>
      </c>
      <c r="Q299" s="27" t="s">
        <v>198</v>
      </c>
      <c r="R299" s="26">
        <v>24.9</v>
      </c>
      <c r="S299" s="27" t="s">
        <v>163</v>
      </c>
      <c r="T299" s="26">
        <v>35.700000000000003</v>
      </c>
      <c r="U299" s="27" t="s">
        <v>209</v>
      </c>
      <c r="V299" s="26">
        <v>23.5</v>
      </c>
      <c r="W299" s="27"/>
      <c r="X299" s="26"/>
      <c r="Y299" s="27" t="s">
        <v>172</v>
      </c>
      <c r="Z299" s="26">
        <v>35.200000000000003</v>
      </c>
      <c r="AA299" s="27" t="s">
        <v>163</v>
      </c>
      <c r="AB299" s="26">
        <v>35.700000000000003</v>
      </c>
      <c r="AC299" s="27"/>
      <c r="AD299" s="26"/>
      <c r="AE299" s="27"/>
      <c r="AF299" s="26"/>
      <c r="AG299" s="27" t="s">
        <v>194</v>
      </c>
      <c r="AH299" s="26">
        <v>34</v>
      </c>
      <c r="AI299" s="110" t="s">
        <v>289</v>
      </c>
      <c r="AJ299" s="111">
        <v>6.3</v>
      </c>
      <c r="AK299" s="27" t="s">
        <v>177</v>
      </c>
      <c r="AL299" s="26">
        <v>27.1</v>
      </c>
      <c r="AM299" s="27" t="s">
        <v>163</v>
      </c>
      <c r="AN299" s="26">
        <v>35.700000000000003</v>
      </c>
      <c r="AO299" s="27"/>
      <c r="AP299" s="26"/>
      <c r="AQ299" s="27" t="s">
        <v>163</v>
      </c>
      <c r="AR299" s="26">
        <v>35.700000000000003</v>
      </c>
      <c r="AS299" s="27" t="s">
        <v>198</v>
      </c>
      <c r="AT299" s="26">
        <v>24.9</v>
      </c>
      <c r="AU299" s="27"/>
      <c r="AV299" s="26"/>
    </row>
    <row r="300" spans="1:48" s="16" customFormat="1" x14ac:dyDescent="0.25">
      <c r="A300" s="12"/>
      <c r="B300" s="13"/>
      <c r="C300" s="14"/>
      <c r="E300" s="27" t="s">
        <v>198</v>
      </c>
      <c r="F300" s="26">
        <v>24.9</v>
      </c>
      <c r="G300" s="27"/>
      <c r="H300" s="26"/>
      <c r="I300" s="27"/>
      <c r="J300" s="26"/>
      <c r="K300" s="27"/>
      <c r="L300" s="26"/>
      <c r="M300" s="27" t="s">
        <v>166</v>
      </c>
      <c r="N300" s="26">
        <v>30.1</v>
      </c>
      <c r="O300" s="27"/>
      <c r="P300" s="26"/>
      <c r="Q300" s="27"/>
      <c r="R300" s="26"/>
      <c r="S300" s="27"/>
      <c r="T300" s="26"/>
      <c r="U300" s="27" t="s">
        <v>166</v>
      </c>
      <c r="V300" s="26">
        <v>30.1</v>
      </c>
      <c r="W300" s="27"/>
      <c r="X300" s="26"/>
      <c r="Y300" s="27" t="s">
        <v>163</v>
      </c>
      <c r="Z300" s="26">
        <v>35.700000000000003</v>
      </c>
      <c r="AA300" s="110" t="s">
        <v>260</v>
      </c>
      <c r="AB300" s="111">
        <v>5.0999999999999996</v>
      </c>
      <c r="AC300" s="27"/>
      <c r="AD300" s="26"/>
      <c r="AE300" s="27"/>
      <c r="AF300" s="26"/>
      <c r="AG300" s="27"/>
      <c r="AH300" s="26"/>
      <c r="AI300" s="110" t="s">
        <v>260</v>
      </c>
      <c r="AJ300" s="111">
        <v>5.0999999999999996</v>
      </c>
      <c r="AK300" s="27" t="s">
        <v>163</v>
      </c>
      <c r="AL300" s="26">
        <v>35.700000000000003</v>
      </c>
      <c r="AM300" s="27" t="s">
        <v>198</v>
      </c>
      <c r="AN300" s="26">
        <v>24.9</v>
      </c>
      <c r="AO300" s="27"/>
      <c r="AP300" s="26"/>
      <c r="AQ300" s="27"/>
      <c r="AR300" s="26"/>
      <c r="AS300" s="27"/>
      <c r="AT300" s="26"/>
      <c r="AU300" s="127"/>
      <c r="AV300" s="127"/>
    </row>
    <row r="301" spans="1:48" x14ac:dyDescent="0.25">
      <c r="A301" s="12"/>
      <c r="B301" s="13"/>
      <c r="C301" s="14"/>
      <c r="E301" s="27"/>
      <c r="F301" s="26"/>
      <c r="G301" s="27"/>
      <c r="H301" s="26"/>
      <c r="I301" s="27"/>
      <c r="J301" s="26"/>
      <c r="K301" s="28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7"/>
      <c r="AN301" s="26"/>
      <c r="AO301" s="28"/>
      <c r="AP301" s="26"/>
      <c r="AQ301" s="28"/>
      <c r="AR301" s="26"/>
      <c r="AS301" s="27"/>
      <c r="AT301" s="26"/>
      <c r="AU301" s="27"/>
      <c r="AV301" s="26"/>
    </row>
    <row r="302" spans="1:48" s="10" customFormat="1" x14ac:dyDescent="0.25">
      <c r="A302" s="12"/>
      <c r="B302" s="13"/>
      <c r="C302" s="14"/>
      <c r="E302" s="17"/>
      <c r="F302" s="15">
        <f>SUM(F291:F301)</f>
        <v>202.10000000000002</v>
      </c>
      <c r="G302" s="17"/>
      <c r="H302" s="15"/>
      <c r="I302" s="17"/>
      <c r="J302" s="15">
        <f>SUM(J291:J301)</f>
        <v>176.1</v>
      </c>
      <c r="K302" s="18"/>
      <c r="L302" s="15">
        <f>SUM(L291:L301)</f>
        <v>134.9</v>
      </c>
      <c r="M302" s="17"/>
      <c r="N302" s="15">
        <f>SUM(N291:N301)</f>
        <v>233.80000000000004</v>
      </c>
      <c r="O302" s="17"/>
      <c r="P302" s="15">
        <f>SUM(P291:P301)</f>
        <v>194.6</v>
      </c>
      <c r="Q302" s="17"/>
      <c r="R302" s="15">
        <f>SUM(R291:R301)</f>
        <v>255.29999999999998</v>
      </c>
      <c r="S302" s="17"/>
      <c r="T302" s="15">
        <f>SUM(T291:T301)</f>
        <v>205.5</v>
      </c>
      <c r="U302" s="17"/>
      <c r="V302" s="15">
        <f>SUM(V291:V301)</f>
        <v>241.20000000000002</v>
      </c>
      <c r="W302" s="17"/>
      <c r="X302" s="15">
        <f>SUM(X291:X301)</f>
        <v>120</v>
      </c>
      <c r="Y302" s="17"/>
      <c r="Z302" s="15">
        <f>SUM(Z291:Z301)</f>
        <v>242.7</v>
      </c>
      <c r="AA302" s="17"/>
      <c r="AB302" s="15">
        <f>SUM(AB291:AB301)</f>
        <v>256.8</v>
      </c>
      <c r="AC302" s="17"/>
      <c r="AD302" s="15">
        <f>SUM(AD291:AD301)</f>
        <v>161.59999999999997</v>
      </c>
      <c r="AE302" s="17"/>
      <c r="AF302" s="15">
        <f>SUM(AF291:AF301)</f>
        <v>178.59999999999997</v>
      </c>
      <c r="AG302" s="17"/>
      <c r="AH302" s="15">
        <f>SUM(AH291:AH301)</f>
        <v>199.39999999999998</v>
      </c>
      <c r="AI302" s="17"/>
      <c r="AJ302" s="15">
        <f>SUM(AJ291:AJ301)</f>
        <v>277.10000000000002</v>
      </c>
      <c r="AK302" s="17"/>
      <c r="AL302" s="15">
        <f>SUM(AL291:AL301)</f>
        <v>275.29999999999995</v>
      </c>
      <c r="AM302" s="17"/>
      <c r="AN302" s="15">
        <f>SUM(AN291:AN301)</f>
        <v>278.7</v>
      </c>
      <c r="AO302" s="18"/>
      <c r="AP302" s="15">
        <f>SUM(AP291:AP301)</f>
        <v>199.20000000000002</v>
      </c>
      <c r="AQ302" s="18"/>
      <c r="AR302" s="15">
        <f>SUM(AR291:AR301)</f>
        <v>194.3</v>
      </c>
      <c r="AS302" s="17"/>
      <c r="AT302" s="15">
        <f>SUM(AT291:AT301)</f>
        <v>188.79999999999998</v>
      </c>
      <c r="AU302" s="17"/>
      <c r="AV302" s="15">
        <f>SUM(AV291:AV301)</f>
        <v>136.69999999999999</v>
      </c>
    </row>
    <row r="303" spans="1:48" x14ac:dyDescent="0.25">
      <c r="A303" s="12"/>
      <c r="B303" s="13"/>
      <c r="C303" s="14"/>
      <c r="E303" s="27"/>
      <c r="F303" s="26"/>
      <c r="G303" s="27"/>
      <c r="H303" s="26"/>
      <c r="I303" s="27"/>
      <c r="J303" s="26"/>
      <c r="K303" s="28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7"/>
      <c r="AN303" s="26"/>
      <c r="AO303" s="28"/>
      <c r="AP303" s="26"/>
      <c r="AQ303" s="28"/>
      <c r="AR303" s="26"/>
      <c r="AS303" s="27"/>
      <c r="AT303" s="26"/>
      <c r="AU303" s="27"/>
      <c r="AV303" s="26"/>
    </row>
    <row r="304" spans="1:48" s="16" customFormat="1" x14ac:dyDescent="0.25">
      <c r="A304" s="12"/>
      <c r="B304" s="13"/>
      <c r="C304" s="14"/>
      <c r="E304" s="27" t="s">
        <v>162</v>
      </c>
      <c r="F304" s="26">
        <v>24.8</v>
      </c>
      <c r="G304" s="27"/>
      <c r="H304" s="26"/>
      <c r="I304" s="110" t="s">
        <v>272</v>
      </c>
      <c r="J304" s="111">
        <v>3.5</v>
      </c>
      <c r="K304" s="27" t="s">
        <v>162</v>
      </c>
      <c r="L304" s="26">
        <v>24.8</v>
      </c>
      <c r="M304" s="27" t="s">
        <v>162</v>
      </c>
      <c r="N304" s="26">
        <v>24.8</v>
      </c>
      <c r="O304" s="110" t="s">
        <v>217</v>
      </c>
      <c r="P304" s="111">
        <v>-0.1</v>
      </c>
      <c r="Q304" s="27" t="s">
        <v>162</v>
      </c>
      <c r="R304" s="26">
        <v>24.8</v>
      </c>
      <c r="S304" s="27" t="s">
        <v>162</v>
      </c>
      <c r="T304" s="26">
        <v>24.8</v>
      </c>
      <c r="U304" s="27" t="s">
        <v>162</v>
      </c>
      <c r="V304" s="26">
        <v>24.8</v>
      </c>
      <c r="W304" s="27" t="s">
        <v>162</v>
      </c>
      <c r="X304" s="26">
        <v>24.8</v>
      </c>
      <c r="Y304" s="27" t="s">
        <v>162</v>
      </c>
      <c r="Z304" s="26">
        <v>24.8</v>
      </c>
      <c r="AA304" s="110" t="s">
        <v>217</v>
      </c>
      <c r="AB304" s="111">
        <v>-0.1</v>
      </c>
      <c r="AC304" s="27" t="s">
        <v>162</v>
      </c>
      <c r="AD304" s="26">
        <v>24.8</v>
      </c>
      <c r="AE304" s="27" t="s">
        <v>162</v>
      </c>
      <c r="AF304" s="26">
        <v>24.8</v>
      </c>
      <c r="AG304" s="27" t="s">
        <v>162</v>
      </c>
      <c r="AH304" s="26">
        <v>24.8</v>
      </c>
      <c r="AI304" s="27" t="s">
        <v>162</v>
      </c>
      <c r="AJ304" s="26">
        <v>24.8</v>
      </c>
      <c r="AK304" s="110" t="s">
        <v>191</v>
      </c>
      <c r="AL304" s="111">
        <v>2.4</v>
      </c>
      <c r="AM304" s="27" t="s">
        <v>162</v>
      </c>
      <c r="AN304" s="26">
        <v>24.8</v>
      </c>
      <c r="AO304" s="27" t="s">
        <v>162</v>
      </c>
      <c r="AP304" s="26">
        <v>24.8</v>
      </c>
      <c r="AQ304" s="27" t="s">
        <v>162</v>
      </c>
      <c r="AR304" s="26">
        <v>24.8</v>
      </c>
      <c r="AS304" s="27" t="s">
        <v>162</v>
      </c>
      <c r="AT304" s="26">
        <v>24.8</v>
      </c>
      <c r="AU304" s="27" t="s">
        <v>162</v>
      </c>
      <c r="AV304" s="26">
        <v>24.8</v>
      </c>
    </row>
    <row r="305" spans="1:48" s="16" customFormat="1" x14ac:dyDescent="0.25">
      <c r="A305" s="12"/>
      <c r="B305" s="13"/>
      <c r="C305" s="14"/>
      <c r="E305" s="110" t="s">
        <v>272</v>
      </c>
      <c r="F305" s="111">
        <v>3.5</v>
      </c>
      <c r="G305" s="27"/>
      <c r="H305" s="26"/>
      <c r="I305" s="27" t="s">
        <v>163</v>
      </c>
      <c r="J305" s="26">
        <v>30.8</v>
      </c>
      <c r="K305" s="110" t="s">
        <v>217</v>
      </c>
      <c r="L305" s="111">
        <v>-0.1</v>
      </c>
      <c r="M305" s="110" t="s">
        <v>217</v>
      </c>
      <c r="N305" s="111">
        <v>-0.1</v>
      </c>
      <c r="O305" s="110" t="s">
        <v>240</v>
      </c>
      <c r="P305" s="111">
        <v>5.0999999999999996</v>
      </c>
      <c r="Q305" s="27" t="s">
        <v>254</v>
      </c>
      <c r="R305" s="26">
        <v>29.4</v>
      </c>
      <c r="S305" s="110" t="s">
        <v>217</v>
      </c>
      <c r="T305" s="111">
        <v>-0.1</v>
      </c>
      <c r="U305" s="27" t="s">
        <v>277</v>
      </c>
      <c r="V305" s="26">
        <v>33.299999999999997</v>
      </c>
      <c r="W305" s="27" t="s">
        <v>183</v>
      </c>
      <c r="X305" s="26">
        <v>39.4</v>
      </c>
      <c r="Y305" s="110" t="s">
        <v>217</v>
      </c>
      <c r="Z305" s="111">
        <v>-0.1</v>
      </c>
      <c r="AA305" s="27" t="s">
        <v>183</v>
      </c>
      <c r="AB305" s="26">
        <v>39.4</v>
      </c>
      <c r="AC305" s="27" t="s">
        <v>233</v>
      </c>
      <c r="AD305" s="26">
        <v>25.3</v>
      </c>
      <c r="AE305" s="110" t="s">
        <v>217</v>
      </c>
      <c r="AF305" s="111">
        <v>-0.1</v>
      </c>
      <c r="AG305" s="27" t="s">
        <v>193</v>
      </c>
      <c r="AH305" s="26">
        <v>44.6</v>
      </c>
      <c r="AI305" s="27" t="s">
        <v>193</v>
      </c>
      <c r="AJ305" s="26">
        <v>44.6</v>
      </c>
      <c r="AK305" s="110" t="s">
        <v>164</v>
      </c>
      <c r="AL305" s="111">
        <v>3.9</v>
      </c>
      <c r="AM305" s="27" t="s">
        <v>254</v>
      </c>
      <c r="AN305" s="26">
        <v>29.4</v>
      </c>
      <c r="AO305" s="110" t="s">
        <v>164</v>
      </c>
      <c r="AP305" s="111">
        <v>3.9</v>
      </c>
      <c r="AQ305" s="110" t="s">
        <v>217</v>
      </c>
      <c r="AR305" s="111">
        <v>-0.1</v>
      </c>
      <c r="AS305" s="110" t="s">
        <v>217</v>
      </c>
      <c r="AT305" s="111">
        <v>-0.1</v>
      </c>
      <c r="AU305" s="110" t="s">
        <v>217</v>
      </c>
      <c r="AV305" s="111">
        <v>-0.1</v>
      </c>
    </row>
    <row r="306" spans="1:48" s="16" customFormat="1" x14ac:dyDescent="0.25">
      <c r="A306" s="12"/>
      <c r="B306" s="13"/>
      <c r="C306" s="14"/>
      <c r="E306" s="27" t="s">
        <v>254</v>
      </c>
      <c r="F306" s="26">
        <v>29.4</v>
      </c>
      <c r="G306" s="27"/>
      <c r="H306" s="26"/>
      <c r="I306" s="27" t="s">
        <v>278</v>
      </c>
      <c r="J306" s="26">
        <v>22</v>
      </c>
      <c r="K306" s="27" t="s">
        <v>287</v>
      </c>
      <c r="L306" s="26">
        <v>20.5</v>
      </c>
      <c r="M306" s="110" t="s">
        <v>165</v>
      </c>
      <c r="N306" s="111">
        <v>11.7</v>
      </c>
      <c r="O306" s="27" t="s">
        <v>171</v>
      </c>
      <c r="P306" s="26">
        <v>33</v>
      </c>
      <c r="Q306" s="27" t="s">
        <v>189</v>
      </c>
      <c r="R306" s="26">
        <v>36.5</v>
      </c>
      <c r="S306" s="110" t="s">
        <v>247</v>
      </c>
      <c r="T306" s="111">
        <v>8.4</v>
      </c>
      <c r="U306" s="110" t="s">
        <v>246</v>
      </c>
      <c r="V306" s="111">
        <v>12.8</v>
      </c>
      <c r="W306" s="110" t="s">
        <v>209</v>
      </c>
      <c r="X306" s="111">
        <v>9.3000000000000007</v>
      </c>
      <c r="Y306" s="110" t="s">
        <v>165</v>
      </c>
      <c r="Z306" s="111">
        <v>11.7</v>
      </c>
      <c r="AA306" s="27" t="s">
        <v>171</v>
      </c>
      <c r="AB306" s="26">
        <v>33</v>
      </c>
      <c r="AC306" s="110" t="s">
        <v>217</v>
      </c>
      <c r="AD306" s="111">
        <v>-0.1</v>
      </c>
      <c r="AE306" s="110" t="s">
        <v>177</v>
      </c>
      <c r="AF306" s="111">
        <v>5.5</v>
      </c>
      <c r="AG306" s="27" t="s">
        <v>163</v>
      </c>
      <c r="AH306" s="26">
        <v>30.8</v>
      </c>
      <c r="AI306" s="110" t="s">
        <v>209</v>
      </c>
      <c r="AJ306" s="111">
        <v>9.3000000000000007</v>
      </c>
      <c r="AK306" s="110" t="s">
        <v>217</v>
      </c>
      <c r="AL306" s="111">
        <v>-0.1</v>
      </c>
      <c r="AM306" s="110" t="s">
        <v>246</v>
      </c>
      <c r="AN306" s="111">
        <v>12.8</v>
      </c>
      <c r="AO306" s="110" t="s">
        <v>240</v>
      </c>
      <c r="AP306" s="111">
        <v>5.0999999999999996</v>
      </c>
      <c r="AQ306" s="27" t="s">
        <v>254</v>
      </c>
      <c r="AR306" s="26">
        <v>29.4</v>
      </c>
      <c r="AS306" s="27" t="s">
        <v>254</v>
      </c>
      <c r="AT306" s="26">
        <v>29.4</v>
      </c>
      <c r="AU306" s="27" t="s">
        <v>287</v>
      </c>
      <c r="AV306" s="26">
        <v>20.5</v>
      </c>
    </row>
    <row r="307" spans="1:48" s="16" customFormat="1" x14ac:dyDescent="0.25">
      <c r="A307" s="12"/>
      <c r="B307" s="13"/>
      <c r="C307" s="14"/>
      <c r="E307" s="27" t="s">
        <v>171</v>
      </c>
      <c r="F307" s="26">
        <v>33</v>
      </c>
      <c r="G307" s="27"/>
      <c r="H307" s="26"/>
      <c r="I307" s="27"/>
      <c r="J307" s="26"/>
      <c r="K307" s="27" t="s">
        <v>254</v>
      </c>
      <c r="L307" s="26">
        <v>29.4</v>
      </c>
      <c r="M307" s="27" t="s">
        <v>163</v>
      </c>
      <c r="N307" s="26">
        <v>30.8</v>
      </c>
      <c r="O307" s="112" t="s">
        <v>163</v>
      </c>
      <c r="P307" s="113">
        <v>61.4</v>
      </c>
      <c r="Q307" s="27" t="s">
        <v>163</v>
      </c>
      <c r="R307" s="26">
        <v>30.8</v>
      </c>
      <c r="S307" s="27" t="s">
        <v>163</v>
      </c>
      <c r="T307" s="26">
        <v>30.8</v>
      </c>
      <c r="U307" s="110" t="s">
        <v>165</v>
      </c>
      <c r="V307" s="111">
        <v>11.7</v>
      </c>
      <c r="W307" s="27"/>
      <c r="X307" s="26"/>
      <c r="Y307" s="110" t="s">
        <v>172</v>
      </c>
      <c r="Z307" s="111">
        <v>0.9</v>
      </c>
      <c r="AA307" s="110" t="s">
        <v>209</v>
      </c>
      <c r="AB307" s="111">
        <v>9.3000000000000007</v>
      </c>
      <c r="AC307" s="110" t="s">
        <v>165</v>
      </c>
      <c r="AD307" s="111">
        <v>11.7</v>
      </c>
      <c r="AE307" s="110" t="s">
        <v>172</v>
      </c>
      <c r="AF307" s="111">
        <v>0.9</v>
      </c>
      <c r="AG307" s="27" t="s">
        <v>194</v>
      </c>
      <c r="AH307" s="26">
        <v>37.299999999999997</v>
      </c>
      <c r="AI307" s="27" t="s">
        <v>163</v>
      </c>
      <c r="AJ307" s="26">
        <v>30.8</v>
      </c>
      <c r="AK307" s="27" t="s">
        <v>254</v>
      </c>
      <c r="AL307" s="26">
        <v>29.4</v>
      </c>
      <c r="AM307" s="110" t="s">
        <v>177</v>
      </c>
      <c r="AN307" s="111">
        <v>5.5</v>
      </c>
      <c r="AO307" s="110" t="s">
        <v>177</v>
      </c>
      <c r="AP307" s="111">
        <v>5.5</v>
      </c>
      <c r="AQ307" s="110" t="s">
        <v>165</v>
      </c>
      <c r="AR307" s="111">
        <v>11.7</v>
      </c>
      <c r="AS307" s="27" t="s">
        <v>163</v>
      </c>
      <c r="AT307" s="26">
        <v>30.8</v>
      </c>
      <c r="AU307" s="110" t="s">
        <v>209</v>
      </c>
      <c r="AV307" s="111">
        <v>9.3000000000000007</v>
      </c>
    </row>
    <row r="308" spans="1:48" s="16" customFormat="1" x14ac:dyDescent="0.25">
      <c r="A308" s="12"/>
      <c r="B308" s="13"/>
      <c r="C308" s="14"/>
      <c r="E308" s="110" t="s">
        <v>165</v>
      </c>
      <c r="F308" s="111">
        <v>11.7</v>
      </c>
      <c r="G308" s="27"/>
      <c r="H308" s="26"/>
      <c r="I308" s="27"/>
      <c r="J308" s="26"/>
      <c r="K308" s="27"/>
      <c r="L308" s="26"/>
      <c r="M308" s="110" t="s">
        <v>166</v>
      </c>
      <c r="N308" s="111">
        <v>9.9</v>
      </c>
      <c r="O308" s="27"/>
      <c r="P308" s="26"/>
      <c r="Q308" s="27" t="s">
        <v>198</v>
      </c>
      <c r="R308" s="26">
        <v>27.3</v>
      </c>
      <c r="S308" s="27"/>
      <c r="T308" s="26"/>
      <c r="U308" s="110" t="s">
        <v>209</v>
      </c>
      <c r="V308" s="111">
        <v>9.3000000000000007</v>
      </c>
      <c r="W308" s="27"/>
      <c r="X308" s="26"/>
      <c r="Y308" s="27" t="s">
        <v>163</v>
      </c>
      <c r="Z308" s="26">
        <v>30.8</v>
      </c>
      <c r="AA308" s="27" t="s">
        <v>163</v>
      </c>
      <c r="AB308" s="26">
        <v>30.8</v>
      </c>
      <c r="AC308" s="27" t="s">
        <v>194</v>
      </c>
      <c r="AD308" s="26">
        <v>37.299999999999997</v>
      </c>
      <c r="AE308" s="27" t="s">
        <v>163</v>
      </c>
      <c r="AF308" s="26">
        <v>30.8</v>
      </c>
      <c r="AG308" s="27"/>
      <c r="AH308" s="26"/>
      <c r="AI308" s="27"/>
      <c r="AJ308" s="26"/>
      <c r="AK308" s="27" t="s">
        <v>183</v>
      </c>
      <c r="AL308" s="26">
        <v>39.4</v>
      </c>
      <c r="AM308" s="110" t="s">
        <v>165</v>
      </c>
      <c r="AN308" s="111">
        <v>11.7</v>
      </c>
      <c r="AO308" s="27" t="s">
        <v>194</v>
      </c>
      <c r="AP308" s="26">
        <v>37.299999999999997</v>
      </c>
      <c r="AQ308" s="27" t="s">
        <v>163</v>
      </c>
      <c r="AR308" s="26">
        <v>30.8</v>
      </c>
      <c r="AS308" s="27" t="s">
        <v>198</v>
      </c>
      <c r="AT308" s="26">
        <v>27.3</v>
      </c>
      <c r="AU308" s="27"/>
      <c r="AV308" s="26"/>
    </row>
    <row r="309" spans="1:48" s="16" customFormat="1" x14ac:dyDescent="0.25">
      <c r="A309" s="12"/>
      <c r="B309" s="13"/>
      <c r="C309" s="14"/>
      <c r="E309" s="27" t="s">
        <v>198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27"/>
      <c r="T309" s="26"/>
      <c r="U309" s="110" t="s">
        <v>166</v>
      </c>
      <c r="V309" s="111">
        <v>9.9</v>
      </c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27"/>
      <c r="AJ309" s="26"/>
      <c r="AK309" s="110" t="s">
        <v>177</v>
      </c>
      <c r="AL309" s="111">
        <v>5.5</v>
      </c>
      <c r="AM309" s="27" t="s">
        <v>163</v>
      </c>
      <c r="AN309" s="26">
        <v>30.8</v>
      </c>
      <c r="AO309" s="27"/>
      <c r="AP309" s="26"/>
      <c r="AQ309" s="27"/>
      <c r="AR309" s="26"/>
      <c r="AS309" s="27"/>
      <c r="AT309" s="26"/>
      <c r="AU309" s="27"/>
      <c r="AV309" s="26"/>
    </row>
    <row r="310" spans="1:48" s="16" customFormat="1" x14ac:dyDescent="0.25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/>
      <c r="AJ310" s="26"/>
      <c r="AK310" s="27" t="s">
        <v>163</v>
      </c>
      <c r="AL310" s="26">
        <v>30.8</v>
      </c>
      <c r="AM310" s="27" t="s">
        <v>198</v>
      </c>
      <c r="AN310" s="26">
        <v>27.3</v>
      </c>
      <c r="AO310" s="27"/>
      <c r="AP310" s="26"/>
      <c r="AQ310" s="27"/>
      <c r="AR310" s="26"/>
      <c r="AS310" s="27"/>
      <c r="AT310" s="26"/>
      <c r="AU310" s="27"/>
      <c r="AV310" s="26"/>
    </row>
    <row r="311" spans="1:48" s="16" customFormat="1" x14ac:dyDescent="0.25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  <c r="AU311" s="27"/>
      <c r="AV311" s="26"/>
    </row>
    <row r="312" spans="1:48" s="10" customFormat="1" x14ac:dyDescent="0.25">
      <c r="A312" s="12"/>
      <c r="B312" s="13"/>
      <c r="C312" s="14"/>
      <c r="E312" s="17"/>
      <c r="F312" s="15">
        <f>SUM(F302:F311)</f>
        <v>331.8</v>
      </c>
      <c r="G312" s="17"/>
      <c r="H312" s="15"/>
      <c r="I312" s="17"/>
      <c r="J312" s="15">
        <f>SUM(J302:J311)</f>
        <v>232.4</v>
      </c>
      <c r="K312" s="18"/>
      <c r="L312" s="15">
        <f>SUM(L302:L311)</f>
        <v>209.50000000000003</v>
      </c>
      <c r="M312" s="17"/>
      <c r="N312" s="15">
        <f>SUM(N302:N311)</f>
        <v>310.89999999999998</v>
      </c>
      <c r="O312" s="17"/>
      <c r="P312" s="15">
        <f>SUM(P302:P311)</f>
        <v>294</v>
      </c>
      <c r="Q312" s="17"/>
      <c r="R312" s="15">
        <f>SUM(R302:R311)</f>
        <v>404.09999999999997</v>
      </c>
      <c r="S312" s="17"/>
      <c r="T312" s="15">
        <f>SUM(T302:T311)</f>
        <v>269.40000000000003</v>
      </c>
      <c r="U312" s="17"/>
      <c r="V312" s="15">
        <f>SUM(V302:V311)</f>
        <v>343</v>
      </c>
      <c r="W312" s="17"/>
      <c r="X312" s="15">
        <f>SUM(X302:X311)</f>
        <v>193.50000000000003</v>
      </c>
      <c r="Y312" s="17"/>
      <c r="Z312" s="15">
        <f>SUM(Z302:Z311)</f>
        <v>310.79999999999995</v>
      </c>
      <c r="AA312" s="17"/>
      <c r="AB312" s="15">
        <f>SUM(AB302:AB311)</f>
        <v>369.2</v>
      </c>
      <c r="AC312" s="17"/>
      <c r="AD312" s="15">
        <f>SUM(AD302:AD311)</f>
        <v>260.59999999999997</v>
      </c>
      <c r="AE312" s="17"/>
      <c r="AF312" s="15">
        <f>SUM(AF302:AF311)</f>
        <v>240.5</v>
      </c>
      <c r="AG312" s="17"/>
      <c r="AH312" s="15">
        <f>SUM(AH302:AH311)</f>
        <v>336.90000000000003</v>
      </c>
      <c r="AI312" s="17"/>
      <c r="AJ312" s="15">
        <f>SUM(AJ302:AJ311)</f>
        <v>386.60000000000008</v>
      </c>
      <c r="AK312" s="17"/>
      <c r="AL312" s="15">
        <f>SUM(AL302:AL311)</f>
        <v>386.59999999999985</v>
      </c>
      <c r="AM312" s="17"/>
      <c r="AN312" s="15">
        <f>SUM(AN302:AN311)</f>
        <v>421</v>
      </c>
      <c r="AO312" s="18"/>
      <c r="AP312" s="15">
        <f>SUM(AP302:AP311)</f>
        <v>275.8</v>
      </c>
      <c r="AQ312" s="18"/>
      <c r="AR312" s="15">
        <f>SUM(AR302:AR311)</f>
        <v>290.90000000000003</v>
      </c>
      <c r="AS312" s="17"/>
      <c r="AT312" s="15">
        <f>SUM(AT302:AT311)</f>
        <v>301</v>
      </c>
      <c r="AU312" s="17"/>
      <c r="AV312" s="15">
        <f>SUM(AV302:AV311)</f>
        <v>191.20000000000002</v>
      </c>
    </row>
    <row r="313" spans="1:48" x14ac:dyDescent="0.25">
      <c r="A313" s="12"/>
      <c r="B313" s="13"/>
      <c r="C313" s="14"/>
      <c r="E313" s="27"/>
      <c r="F313" s="26"/>
      <c r="G313" s="27"/>
      <c r="H313" s="26"/>
      <c r="I313" s="27"/>
      <c r="J313" s="26"/>
      <c r="K313" s="28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7"/>
      <c r="AN313" s="26"/>
      <c r="AO313" s="28"/>
      <c r="AP313" s="26"/>
      <c r="AQ313" s="28"/>
      <c r="AR313" s="26"/>
      <c r="AS313" s="27"/>
      <c r="AT313" s="26"/>
      <c r="AU313" s="27"/>
      <c r="AV313" s="26"/>
    </row>
    <row r="314" spans="1:48" s="16" customFormat="1" x14ac:dyDescent="0.25">
      <c r="A314" s="12"/>
      <c r="B314" s="13"/>
      <c r="C314" s="14"/>
      <c r="E314" s="27" t="s">
        <v>162</v>
      </c>
      <c r="F314" s="26">
        <v>29.4</v>
      </c>
      <c r="G314" s="27"/>
      <c r="H314" s="26"/>
      <c r="I314" s="27" t="s">
        <v>163</v>
      </c>
      <c r="J314" s="26">
        <v>24.5</v>
      </c>
      <c r="K314" s="27" t="s">
        <v>162</v>
      </c>
      <c r="L314" s="26">
        <v>29.4</v>
      </c>
      <c r="M314" s="27" t="s">
        <v>162</v>
      </c>
      <c r="N314" s="26">
        <v>29.4</v>
      </c>
      <c r="O314" s="27" t="s">
        <v>171</v>
      </c>
      <c r="P314" s="26">
        <v>30.7</v>
      </c>
      <c r="Q314" s="27" t="s">
        <v>162</v>
      </c>
      <c r="R314" s="26">
        <v>29.4</v>
      </c>
      <c r="S314" s="27" t="s">
        <v>162</v>
      </c>
      <c r="T314" s="26">
        <v>29.4</v>
      </c>
      <c r="U314" s="27" t="s">
        <v>162</v>
      </c>
      <c r="V314" s="26">
        <v>29.4</v>
      </c>
      <c r="W314" s="27" t="s">
        <v>162</v>
      </c>
      <c r="X314" s="26">
        <v>29.4</v>
      </c>
      <c r="Y314" s="27" t="s">
        <v>162</v>
      </c>
      <c r="Z314" s="26">
        <v>29.4</v>
      </c>
      <c r="AA314" s="110" t="s">
        <v>183</v>
      </c>
      <c r="AB314" s="111">
        <v>10.8</v>
      </c>
      <c r="AC314" s="27" t="s">
        <v>162</v>
      </c>
      <c r="AD314" s="26">
        <v>29.4</v>
      </c>
      <c r="AE314" s="27" t="s">
        <v>162</v>
      </c>
      <c r="AF314" s="26">
        <v>29.4</v>
      </c>
      <c r="AG314" s="27" t="s">
        <v>162</v>
      </c>
      <c r="AH314" s="26">
        <v>29.4</v>
      </c>
      <c r="AI314" s="27" t="s">
        <v>162</v>
      </c>
      <c r="AJ314" s="26">
        <v>29.4</v>
      </c>
      <c r="AK314" s="27" t="s">
        <v>254</v>
      </c>
      <c r="AL314" s="26">
        <v>32.299999999999997</v>
      </c>
      <c r="AM314" s="27" t="s">
        <v>162</v>
      </c>
      <c r="AN314" s="26">
        <v>29.4</v>
      </c>
      <c r="AO314" s="27" t="s">
        <v>162</v>
      </c>
      <c r="AP314" s="26">
        <v>29.4</v>
      </c>
      <c r="AQ314" s="27" t="s">
        <v>162</v>
      </c>
      <c r="AR314" s="26">
        <v>29.4</v>
      </c>
      <c r="AS314" s="27" t="s">
        <v>162</v>
      </c>
      <c r="AT314" s="26">
        <v>29.4</v>
      </c>
      <c r="AU314" s="27" t="s">
        <v>162</v>
      </c>
      <c r="AV314" s="26">
        <v>29.4</v>
      </c>
    </row>
    <row r="315" spans="1:48" s="16" customFormat="1" x14ac:dyDescent="0.25">
      <c r="A315" s="12"/>
      <c r="B315" s="13"/>
      <c r="C315" s="14"/>
      <c r="E315" s="27" t="s">
        <v>254</v>
      </c>
      <c r="F315" s="26">
        <v>32.299999999999997</v>
      </c>
      <c r="G315" s="27"/>
      <c r="H315" s="26"/>
      <c r="I315" s="27" t="s">
        <v>278</v>
      </c>
      <c r="J315" s="26">
        <v>29.7</v>
      </c>
      <c r="K315" s="110" t="s">
        <v>287</v>
      </c>
      <c r="L315" s="111">
        <v>9.8000000000000007</v>
      </c>
      <c r="M315" s="27" t="s">
        <v>163</v>
      </c>
      <c r="N315" s="26">
        <v>24.5</v>
      </c>
      <c r="O315" s="27" t="s">
        <v>163</v>
      </c>
      <c r="P315" s="26">
        <v>24.5</v>
      </c>
      <c r="Q315" s="27" t="s">
        <v>254</v>
      </c>
      <c r="R315" s="26">
        <v>32.299999999999997</v>
      </c>
      <c r="S315" s="27" t="s">
        <v>163</v>
      </c>
      <c r="T315" s="26">
        <v>24.5</v>
      </c>
      <c r="U315" s="27" t="s">
        <v>277</v>
      </c>
      <c r="V315" s="26">
        <v>26.8</v>
      </c>
      <c r="W315" s="110" t="s">
        <v>183</v>
      </c>
      <c r="X315" s="111">
        <v>10.8</v>
      </c>
      <c r="Y315" s="27" t="s">
        <v>163</v>
      </c>
      <c r="Z315" s="26">
        <v>24.5</v>
      </c>
      <c r="AA315" s="27" t="s">
        <v>171</v>
      </c>
      <c r="AB315" s="26">
        <v>30.7</v>
      </c>
      <c r="AC315" s="110" t="s">
        <v>233</v>
      </c>
      <c r="AD315" s="111">
        <v>6.3</v>
      </c>
      <c r="AE315" s="27" t="s">
        <v>163</v>
      </c>
      <c r="AF315" s="26">
        <v>24.5</v>
      </c>
      <c r="AG315" s="27" t="s">
        <v>193</v>
      </c>
      <c r="AH315" s="26">
        <v>31</v>
      </c>
      <c r="AI315" s="27" t="s">
        <v>193</v>
      </c>
      <c r="AJ315" s="26">
        <v>31</v>
      </c>
      <c r="AK315" s="110" t="s">
        <v>183</v>
      </c>
      <c r="AL315" s="111">
        <v>10.8</v>
      </c>
      <c r="AM315" s="27" t="s">
        <v>254</v>
      </c>
      <c r="AN315" s="26">
        <v>32.299999999999997</v>
      </c>
      <c r="AO315" s="110" t="s">
        <v>194</v>
      </c>
      <c r="AP315" s="111">
        <v>6.3</v>
      </c>
      <c r="AQ315" s="27" t="s">
        <v>254</v>
      </c>
      <c r="AR315" s="26">
        <v>32.299999999999997</v>
      </c>
      <c r="AS315" s="27" t="s">
        <v>254</v>
      </c>
      <c r="AT315" s="26">
        <v>32.299999999999997</v>
      </c>
      <c r="AU315" s="110" t="s">
        <v>287</v>
      </c>
      <c r="AV315" s="111">
        <v>9.8000000000000007</v>
      </c>
    </row>
    <row r="316" spans="1:48" s="16" customFormat="1" x14ac:dyDescent="0.25">
      <c r="A316" s="12"/>
      <c r="B316" s="13"/>
      <c r="C316" s="14"/>
      <c r="E316" s="27" t="s">
        <v>171</v>
      </c>
      <c r="F316" s="26">
        <v>30.7</v>
      </c>
      <c r="G316" s="27"/>
      <c r="H316" s="26"/>
      <c r="I316" s="27"/>
      <c r="J316" s="26"/>
      <c r="K316" s="27" t="s">
        <v>254</v>
      </c>
      <c r="L316" s="26">
        <v>32.299999999999997</v>
      </c>
      <c r="M316" s="27"/>
      <c r="N316" s="26"/>
      <c r="O316" s="27"/>
      <c r="P316" s="26"/>
      <c r="Q316" s="110" t="s">
        <v>189</v>
      </c>
      <c r="R316" s="111">
        <v>5</v>
      </c>
      <c r="S316" s="27"/>
      <c r="T316" s="26"/>
      <c r="U316" s="27"/>
      <c r="V316" s="26"/>
      <c r="W316" s="27"/>
      <c r="X316" s="26"/>
      <c r="Y316" s="27"/>
      <c r="Z316" s="26"/>
      <c r="AA316" s="112" t="s">
        <v>163</v>
      </c>
      <c r="AB316" s="113">
        <v>54.9</v>
      </c>
      <c r="AC316" s="110" t="s">
        <v>194</v>
      </c>
      <c r="AD316" s="111">
        <v>6.3</v>
      </c>
      <c r="AE316" s="27"/>
      <c r="AF316" s="26"/>
      <c r="AG316" s="27" t="s">
        <v>163</v>
      </c>
      <c r="AH316" s="26">
        <v>24.5</v>
      </c>
      <c r="AI316" s="27" t="s">
        <v>163</v>
      </c>
      <c r="AJ316" s="26">
        <v>24.5</v>
      </c>
      <c r="AK316" s="27" t="s">
        <v>163</v>
      </c>
      <c r="AL316" s="26">
        <v>24.5</v>
      </c>
      <c r="AM316" s="27" t="s">
        <v>163</v>
      </c>
      <c r="AN316" s="26">
        <v>24.5</v>
      </c>
      <c r="AO316" s="27"/>
      <c r="AP316" s="26"/>
      <c r="AQ316" s="27" t="s">
        <v>163</v>
      </c>
      <c r="AR316" s="26">
        <v>24.5</v>
      </c>
      <c r="AS316" s="27" t="s">
        <v>163</v>
      </c>
      <c r="AT316" s="26">
        <v>24.5</v>
      </c>
      <c r="AU316" s="27"/>
      <c r="AV316" s="26"/>
    </row>
    <row r="317" spans="1:48" s="16" customFormat="1" x14ac:dyDescent="0.25">
      <c r="A317" s="12"/>
      <c r="B317" s="13"/>
      <c r="C317" s="14"/>
      <c r="E317" s="27" t="s">
        <v>198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/>
      <c r="P317" s="26"/>
      <c r="Q317" s="27" t="s">
        <v>163</v>
      </c>
      <c r="R317" s="26">
        <v>24.5</v>
      </c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27"/>
      <c r="AF317" s="26"/>
      <c r="AG317" s="110" t="s">
        <v>194</v>
      </c>
      <c r="AH317" s="111">
        <v>6.3</v>
      </c>
      <c r="AI317" s="27"/>
      <c r="AJ317" s="26"/>
      <c r="AK317" s="27"/>
      <c r="AL317" s="26"/>
      <c r="AM317" s="27" t="s">
        <v>198</v>
      </c>
      <c r="AN317" s="26">
        <v>26.1</v>
      </c>
      <c r="AO317" s="27"/>
      <c r="AP317" s="26"/>
      <c r="AQ317" s="27"/>
      <c r="AR317" s="26"/>
      <c r="AS317" s="27" t="s">
        <v>198</v>
      </c>
      <c r="AT317" s="26">
        <v>26.1</v>
      </c>
      <c r="AU317" s="27"/>
      <c r="AV317" s="26"/>
    </row>
    <row r="318" spans="1:48" s="16" customFormat="1" x14ac:dyDescent="0.25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/>
      <c r="P318" s="26"/>
      <c r="Q318" s="27" t="s">
        <v>198</v>
      </c>
      <c r="R318" s="26">
        <v>26.1</v>
      </c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  <c r="AU318" s="27"/>
      <c r="AV318" s="26"/>
    </row>
    <row r="319" spans="1:48" s="16" customFormat="1" x14ac:dyDescent="0.25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  <c r="AU319" s="27"/>
      <c r="AV319" s="26"/>
    </row>
    <row r="320" spans="1:48" s="10" customFormat="1" x14ac:dyDescent="0.25">
      <c r="A320" s="12"/>
      <c r="B320" s="13"/>
      <c r="C320" s="14"/>
      <c r="E320" s="17"/>
      <c r="F320" s="15">
        <f>SUM(F312:F319)</f>
        <v>450.3</v>
      </c>
      <c r="G320" s="17"/>
      <c r="H320" s="15"/>
      <c r="I320" s="17"/>
      <c r="J320" s="15">
        <f>SUM(J312:J319)</f>
        <v>286.59999999999997</v>
      </c>
      <c r="K320" s="18"/>
      <c r="L320" s="15">
        <f>SUM(L312:L319)</f>
        <v>281.00000000000006</v>
      </c>
      <c r="M320" s="17"/>
      <c r="N320" s="15">
        <f>SUM(N312:N319)</f>
        <v>364.79999999999995</v>
      </c>
      <c r="O320" s="17"/>
      <c r="P320" s="15">
        <f>SUM(P312:P319)</f>
        <v>349.2</v>
      </c>
      <c r="Q320" s="17"/>
      <c r="R320" s="15">
        <f>SUM(R312:R319)</f>
        <v>521.4</v>
      </c>
      <c r="S320" s="17"/>
      <c r="T320" s="15">
        <f>SUM(T312:T319)</f>
        <v>323.3</v>
      </c>
      <c r="U320" s="17"/>
      <c r="V320" s="15">
        <f>SUM(V312:V319)</f>
        <v>399.2</v>
      </c>
      <c r="W320" s="17"/>
      <c r="X320" s="15">
        <f>SUM(X312:X319)</f>
        <v>233.70000000000005</v>
      </c>
      <c r="Y320" s="17"/>
      <c r="Z320" s="15">
        <f>SUM(Z312:Z319)</f>
        <v>364.69999999999993</v>
      </c>
      <c r="AA320" s="17"/>
      <c r="AB320" s="15">
        <f>SUM(AB312:AB319)</f>
        <v>465.59999999999997</v>
      </c>
      <c r="AC320" s="17"/>
      <c r="AD320" s="15">
        <f>SUM(AD312:AD319)</f>
        <v>302.59999999999997</v>
      </c>
      <c r="AE320" s="17"/>
      <c r="AF320" s="15">
        <f>SUM(AF312:AF319)</f>
        <v>294.39999999999998</v>
      </c>
      <c r="AG320" s="17"/>
      <c r="AH320" s="15">
        <f>SUM(AH312:AH319)</f>
        <v>428.1</v>
      </c>
      <c r="AI320" s="17"/>
      <c r="AJ320" s="15">
        <f>SUM(AJ312:AJ319)</f>
        <v>471.50000000000006</v>
      </c>
      <c r="AK320" s="17"/>
      <c r="AL320" s="15">
        <f>SUM(AL312:AL319)</f>
        <v>454.19999999999987</v>
      </c>
      <c r="AM320" s="17"/>
      <c r="AN320" s="15">
        <f>SUM(AN312:AN319)</f>
        <v>533.29999999999995</v>
      </c>
      <c r="AO320" s="18"/>
      <c r="AP320" s="15">
        <f>SUM(AP312:AP319)</f>
        <v>311.5</v>
      </c>
      <c r="AQ320" s="18"/>
      <c r="AR320" s="15">
        <f>SUM(AR312:AR319)</f>
        <v>377.1</v>
      </c>
      <c r="AS320" s="17"/>
      <c r="AT320" s="15">
        <f>SUM(AT312:AT319)</f>
        <v>413.3</v>
      </c>
      <c r="AU320" s="17"/>
      <c r="AV320" s="15">
        <f>SUM(AV312:AV319)</f>
        <v>230.40000000000003</v>
      </c>
    </row>
    <row r="321" spans="1:48" ht="13.5" customHeight="1" x14ac:dyDescent="0.25">
      <c r="A321" s="12"/>
      <c r="B321" s="13"/>
      <c r="C321" s="14"/>
      <c r="E321" s="27"/>
      <c r="F321" s="26"/>
      <c r="G321" s="27"/>
      <c r="H321" s="26"/>
      <c r="I321" s="27"/>
      <c r="J321" s="26"/>
      <c r="K321" s="28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7"/>
      <c r="AN321" s="26"/>
      <c r="AO321" s="28"/>
      <c r="AP321" s="26"/>
      <c r="AQ321" s="28"/>
      <c r="AR321" s="26"/>
      <c r="AS321" s="27"/>
      <c r="AT321" s="26"/>
      <c r="AU321" s="27"/>
      <c r="AV321" s="26"/>
    </row>
    <row r="322" spans="1:48" s="16" customFormat="1" x14ac:dyDescent="0.25">
      <c r="A322" s="12"/>
      <c r="B322" s="13"/>
      <c r="C322" s="14"/>
      <c r="E322" s="27" t="s">
        <v>162</v>
      </c>
      <c r="F322" s="26">
        <v>28.2</v>
      </c>
      <c r="G322" s="27"/>
      <c r="H322" s="26"/>
      <c r="I322" s="27" t="s">
        <v>163</v>
      </c>
      <c r="J322" s="26">
        <v>34.1</v>
      </c>
      <c r="K322" s="27" t="s">
        <v>162</v>
      </c>
      <c r="L322" s="26">
        <v>28.2</v>
      </c>
      <c r="M322" s="112" t="s">
        <v>162</v>
      </c>
      <c r="N322" s="113">
        <v>70.5</v>
      </c>
      <c r="O322" s="27" t="s">
        <v>171</v>
      </c>
      <c r="P322" s="26">
        <v>32.799999999999997</v>
      </c>
      <c r="Q322" s="27" t="s">
        <v>162</v>
      </c>
      <c r="R322" s="26">
        <v>28.2</v>
      </c>
      <c r="S322" s="27" t="s">
        <v>162</v>
      </c>
      <c r="T322" s="26">
        <v>28.2</v>
      </c>
      <c r="U322" s="27" t="s">
        <v>162</v>
      </c>
      <c r="V322" s="26">
        <v>28.2</v>
      </c>
      <c r="W322" s="27" t="s">
        <v>162</v>
      </c>
      <c r="X322" s="26">
        <v>28.2</v>
      </c>
      <c r="Y322" s="27" t="s">
        <v>162</v>
      </c>
      <c r="Z322" s="26">
        <v>28.2</v>
      </c>
      <c r="AA322" s="27" t="s">
        <v>171</v>
      </c>
      <c r="AB322" s="26">
        <v>32.799999999999997</v>
      </c>
      <c r="AC322" s="27" t="s">
        <v>162</v>
      </c>
      <c r="AD322" s="26">
        <v>28.2</v>
      </c>
      <c r="AE322" s="27" t="s">
        <v>162</v>
      </c>
      <c r="AF322" s="26">
        <v>28.2</v>
      </c>
      <c r="AG322" s="27" t="s">
        <v>162</v>
      </c>
      <c r="AH322" s="26">
        <v>28.2</v>
      </c>
      <c r="AI322" s="27" t="s">
        <v>162</v>
      </c>
      <c r="AJ322" s="26">
        <v>28.2</v>
      </c>
      <c r="AK322" s="110" t="s">
        <v>254</v>
      </c>
      <c r="AL322" s="111">
        <v>2.8</v>
      </c>
      <c r="AM322" s="112" t="s">
        <v>162</v>
      </c>
      <c r="AN322" s="113">
        <v>70.5</v>
      </c>
      <c r="AO322" s="27" t="s">
        <v>162</v>
      </c>
      <c r="AP322" s="26">
        <v>28.2</v>
      </c>
      <c r="AQ322" s="27" t="s">
        <v>162</v>
      </c>
      <c r="AR322" s="26">
        <v>28.2</v>
      </c>
      <c r="AS322" s="27" t="s">
        <v>162</v>
      </c>
      <c r="AT322" s="26">
        <v>28.2</v>
      </c>
      <c r="AU322" s="27" t="s">
        <v>162</v>
      </c>
      <c r="AV322" s="26">
        <v>28.2</v>
      </c>
    </row>
    <row r="323" spans="1:48" s="16" customFormat="1" x14ac:dyDescent="0.25">
      <c r="A323" s="12"/>
      <c r="B323" s="13"/>
      <c r="C323" s="14"/>
      <c r="E323" s="110" t="s">
        <v>254</v>
      </c>
      <c r="F323" s="111">
        <v>2.8</v>
      </c>
      <c r="G323" s="27"/>
      <c r="H323" s="26"/>
      <c r="I323" s="27" t="s">
        <v>278</v>
      </c>
      <c r="J323" s="26">
        <v>34</v>
      </c>
      <c r="K323" s="110" t="s">
        <v>254</v>
      </c>
      <c r="L323" s="111">
        <v>2.8</v>
      </c>
      <c r="M323" s="27" t="s">
        <v>163</v>
      </c>
      <c r="N323" s="26">
        <v>34.1</v>
      </c>
      <c r="O323" s="27" t="s">
        <v>163</v>
      </c>
      <c r="P323" s="26">
        <v>34.1</v>
      </c>
      <c r="Q323" s="110" t="s">
        <v>254</v>
      </c>
      <c r="R323" s="111">
        <v>2.8</v>
      </c>
      <c r="S323" s="27" t="s">
        <v>163</v>
      </c>
      <c r="T323" s="26">
        <v>34.1</v>
      </c>
      <c r="U323" s="110" t="s">
        <v>277</v>
      </c>
      <c r="V323" s="111">
        <v>4</v>
      </c>
      <c r="W323" s="27"/>
      <c r="X323" s="26"/>
      <c r="Y323" s="27" t="s">
        <v>163</v>
      </c>
      <c r="Z323" s="26">
        <v>34.1</v>
      </c>
      <c r="AA323" s="27" t="s">
        <v>163</v>
      </c>
      <c r="AB323" s="26">
        <v>34.1</v>
      </c>
      <c r="AC323" s="27"/>
      <c r="AD323" s="26"/>
      <c r="AE323" s="27" t="s">
        <v>163</v>
      </c>
      <c r="AF323" s="26">
        <v>34.1</v>
      </c>
      <c r="AG323" s="110" t="s">
        <v>193</v>
      </c>
      <c r="AH323" s="111">
        <v>6.9</v>
      </c>
      <c r="AI323" s="110" t="s">
        <v>193</v>
      </c>
      <c r="AJ323" s="111">
        <v>6.9</v>
      </c>
      <c r="AK323" s="27" t="s">
        <v>163</v>
      </c>
      <c r="AL323" s="26">
        <v>34.1</v>
      </c>
      <c r="AM323" s="110" t="s">
        <v>254</v>
      </c>
      <c r="AN323" s="111">
        <v>2.8</v>
      </c>
      <c r="AO323" s="27"/>
      <c r="AP323" s="26"/>
      <c r="AQ323" s="110" t="s">
        <v>254</v>
      </c>
      <c r="AR323" s="111">
        <v>2.8</v>
      </c>
      <c r="AS323" s="110" t="s">
        <v>254</v>
      </c>
      <c r="AT323" s="111">
        <v>2.8</v>
      </c>
      <c r="AU323" s="27"/>
      <c r="AV323" s="26"/>
    </row>
    <row r="324" spans="1:48" s="16" customFormat="1" x14ac:dyDescent="0.25">
      <c r="A324" s="12"/>
      <c r="B324" s="13"/>
      <c r="C324" s="14"/>
      <c r="E324" s="27" t="s">
        <v>171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/>
      <c r="P324" s="26"/>
      <c r="Q324" s="27" t="s">
        <v>163</v>
      </c>
      <c r="R324" s="26">
        <v>34.1</v>
      </c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/>
      <c r="AF324" s="26"/>
      <c r="AG324" s="27" t="s">
        <v>163</v>
      </c>
      <c r="AH324" s="26">
        <v>34.1</v>
      </c>
      <c r="AI324" s="27" t="s">
        <v>163</v>
      </c>
      <c r="AJ324" s="26">
        <v>34.1</v>
      </c>
      <c r="AK324" s="27"/>
      <c r="AL324" s="26"/>
      <c r="AM324" s="27" t="s">
        <v>163</v>
      </c>
      <c r="AN324" s="26">
        <v>34.1</v>
      </c>
      <c r="AO324" s="27"/>
      <c r="AP324" s="26"/>
      <c r="AQ324" s="27" t="s">
        <v>163</v>
      </c>
      <c r="AR324" s="26">
        <v>34.1</v>
      </c>
      <c r="AS324" s="112" t="s">
        <v>163</v>
      </c>
      <c r="AT324" s="113">
        <v>85.2</v>
      </c>
      <c r="AU324" s="27"/>
      <c r="AV324" s="26"/>
    </row>
    <row r="325" spans="1:48" s="16" customFormat="1" x14ac:dyDescent="0.25">
      <c r="A325" s="12"/>
      <c r="B325" s="13"/>
      <c r="C325" s="14"/>
      <c r="E325" s="110" t="s">
        <v>198</v>
      </c>
      <c r="F325" s="111">
        <v>1.2</v>
      </c>
      <c r="G325" s="27"/>
      <c r="H325" s="26"/>
      <c r="I325" s="27"/>
      <c r="J325" s="26"/>
      <c r="K325" s="27"/>
      <c r="L325" s="26"/>
      <c r="M325" s="27"/>
      <c r="N325" s="26"/>
      <c r="O325" s="27"/>
      <c r="P325" s="26"/>
      <c r="Q325" s="110" t="s">
        <v>198</v>
      </c>
      <c r="R325" s="111">
        <v>1.2</v>
      </c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27"/>
      <c r="AL325" s="26"/>
      <c r="AM325" s="110" t="s">
        <v>198</v>
      </c>
      <c r="AN325" s="111">
        <v>1.2</v>
      </c>
      <c r="AO325" s="27"/>
      <c r="AP325" s="26"/>
      <c r="AQ325" s="27"/>
      <c r="AR325" s="26"/>
      <c r="AS325" s="110" t="s">
        <v>198</v>
      </c>
      <c r="AT325" s="111">
        <v>1.2</v>
      </c>
      <c r="AU325" s="27"/>
      <c r="AV325" s="26"/>
    </row>
    <row r="326" spans="1:48" s="16" customFormat="1" x14ac:dyDescent="0.25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  <c r="AU326" s="27"/>
      <c r="AV326" s="26"/>
    </row>
    <row r="327" spans="1:48" s="10" customFormat="1" x14ac:dyDescent="0.25">
      <c r="A327" s="12"/>
      <c r="B327" s="13"/>
      <c r="C327" s="14"/>
      <c r="E327" s="17"/>
      <c r="F327" s="15">
        <f>SUM(F320:F326)</f>
        <v>515.30000000000007</v>
      </c>
      <c r="G327" s="17"/>
      <c r="H327" s="15"/>
      <c r="I327" s="17"/>
      <c r="J327" s="15">
        <f>SUM(J320:J326)</f>
        <v>354.7</v>
      </c>
      <c r="K327" s="18"/>
      <c r="L327" s="15">
        <f>SUM(L320:L326)</f>
        <v>312.00000000000006</v>
      </c>
      <c r="M327" s="17"/>
      <c r="N327" s="15">
        <f>SUM(N320:N326)</f>
        <v>469.4</v>
      </c>
      <c r="O327" s="17"/>
      <c r="P327" s="15">
        <f>SUM(P320:P326)</f>
        <v>416.1</v>
      </c>
      <c r="Q327" s="17"/>
      <c r="R327" s="15">
        <f>SUM(R320:R326)</f>
        <v>587.70000000000005</v>
      </c>
      <c r="S327" s="17"/>
      <c r="T327" s="15">
        <f>SUM(T320:T326)</f>
        <v>385.6</v>
      </c>
      <c r="U327" s="17"/>
      <c r="V327" s="15">
        <f>SUM(V320:V326)</f>
        <v>431.4</v>
      </c>
      <c r="W327" s="17"/>
      <c r="X327" s="15">
        <f>SUM(X320:X326)</f>
        <v>261.90000000000003</v>
      </c>
      <c r="Y327" s="17"/>
      <c r="Z327" s="15">
        <f>SUM(Z320:Z326)</f>
        <v>426.99999999999994</v>
      </c>
      <c r="AA327" s="17"/>
      <c r="AB327" s="15">
        <f>SUM(AB320:AB326)</f>
        <v>532.5</v>
      </c>
      <c r="AC327" s="17"/>
      <c r="AD327" s="15">
        <f>SUM(AD320:AD326)</f>
        <v>330.79999999999995</v>
      </c>
      <c r="AE327" s="17"/>
      <c r="AF327" s="15">
        <f>SUM(AF320:AF326)</f>
        <v>356.7</v>
      </c>
      <c r="AG327" s="17"/>
      <c r="AH327" s="15">
        <f>SUM(AH320:AH326)</f>
        <v>497.3</v>
      </c>
      <c r="AI327" s="17"/>
      <c r="AJ327" s="15">
        <f>SUM(AJ320:AJ326)</f>
        <v>540.70000000000005</v>
      </c>
      <c r="AK327" s="17"/>
      <c r="AL327" s="15">
        <f>SUM(AL320:AL326)</f>
        <v>491.09999999999991</v>
      </c>
      <c r="AM327" s="17"/>
      <c r="AN327" s="15">
        <f>SUM(AN320:AN326)</f>
        <v>641.9</v>
      </c>
      <c r="AO327" s="18"/>
      <c r="AP327" s="15">
        <f>SUM(AP320:AP326)</f>
        <v>339.7</v>
      </c>
      <c r="AQ327" s="18"/>
      <c r="AR327" s="15">
        <f>SUM(AR320:AR326)</f>
        <v>442.20000000000005</v>
      </c>
      <c r="AS327" s="17"/>
      <c r="AT327" s="15">
        <f>SUM(AT320:AT326)</f>
        <v>530.70000000000005</v>
      </c>
      <c r="AU327" s="17"/>
      <c r="AV327" s="15">
        <f>SUM(AV320:AV326)</f>
        <v>258.60000000000002</v>
      </c>
    </row>
    <row r="328" spans="1:48" x14ac:dyDescent="0.25">
      <c r="A328" s="12"/>
      <c r="B328" s="13"/>
      <c r="C328" s="14"/>
      <c r="E328" s="27"/>
      <c r="F328" s="26"/>
      <c r="G328" s="27"/>
      <c r="H328" s="26"/>
      <c r="I328" s="27"/>
      <c r="J328" s="26"/>
      <c r="K328" s="28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7"/>
      <c r="AN328" s="26"/>
      <c r="AO328" s="28"/>
      <c r="AP328" s="26"/>
      <c r="AQ328" s="28"/>
      <c r="AR328" s="26"/>
      <c r="AS328" s="27"/>
      <c r="AT328" s="26"/>
      <c r="AU328" s="27"/>
      <c r="AV328" s="26"/>
    </row>
    <row r="329" spans="1:48" s="16" customFormat="1" x14ac:dyDescent="0.25">
      <c r="A329" s="12"/>
      <c r="B329" s="13"/>
      <c r="C329" s="14"/>
      <c r="E329" s="110" t="s">
        <v>162</v>
      </c>
      <c r="F329" s="111">
        <v>0.7</v>
      </c>
      <c r="G329" s="27"/>
      <c r="H329" s="26"/>
      <c r="I329" s="112" t="s">
        <v>163</v>
      </c>
      <c r="J329" s="113">
        <v>83.3</v>
      </c>
      <c r="K329" s="110" t="s">
        <v>162</v>
      </c>
      <c r="L329" s="111">
        <v>1.9</v>
      </c>
      <c r="M329" s="110" t="s">
        <v>162</v>
      </c>
      <c r="N329" s="111">
        <v>0.7</v>
      </c>
      <c r="O329" s="27" t="s">
        <v>171</v>
      </c>
      <c r="P329" s="26">
        <v>46.3</v>
      </c>
      <c r="Q329" s="110" t="s">
        <v>162</v>
      </c>
      <c r="R329" s="111">
        <v>1.9</v>
      </c>
      <c r="S329" s="110" t="s">
        <v>162</v>
      </c>
      <c r="T329" s="111">
        <v>1.9</v>
      </c>
      <c r="U329" s="110" t="s">
        <v>162</v>
      </c>
      <c r="V329" s="111">
        <v>0.7</v>
      </c>
      <c r="W329" s="110" t="s">
        <v>162</v>
      </c>
      <c r="X329" s="111">
        <v>1.9</v>
      </c>
      <c r="Y329" s="110" t="s">
        <v>162</v>
      </c>
      <c r="Z329" s="111">
        <v>1.9</v>
      </c>
      <c r="AA329" s="27" t="s">
        <v>171</v>
      </c>
      <c r="AB329" s="26">
        <v>46.3</v>
      </c>
      <c r="AC329" s="110" t="s">
        <v>162</v>
      </c>
      <c r="AD329" s="111">
        <v>1.9</v>
      </c>
      <c r="AE329" s="110" t="s">
        <v>162</v>
      </c>
      <c r="AF329" s="111">
        <v>0.7</v>
      </c>
      <c r="AG329" s="110" t="s">
        <v>162</v>
      </c>
      <c r="AH329" s="111">
        <v>1.9</v>
      </c>
      <c r="AI329" s="110" t="s">
        <v>162</v>
      </c>
      <c r="AJ329" s="111">
        <v>0.7</v>
      </c>
      <c r="AK329" s="27" t="s">
        <v>163</v>
      </c>
      <c r="AL329" s="26">
        <v>30.3</v>
      </c>
      <c r="AM329" s="110" t="s">
        <v>162</v>
      </c>
      <c r="AN329" s="111">
        <v>0.7</v>
      </c>
      <c r="AO329" s="110" t="s">
        <v>162</v>
      </c>
      <c r="AP329" s="111">
        <v>0.7</v>
      </c>
      <c r="AQ329" s="110" t="s">
        <v>162</v>
      </c>
      <c r="AR329" s="111">
        <v>0.7</v>
      </c>
      <c r="AS329" s="110" t="s">
        <v>162</v>
      </c>
      <c r="AT329" s="111">
        <v>0.7</v>
      </c>
      <c r="AU329" s="110" t="s">
        <v>162</v>
      </c>
      <c r="AV329" s="111">
        <v>1.9</v>
      </c>
    </row>
    <row r="330" spans="1:48" s="16" customFormat="1" x14ac:dyDescent="0.25">
      <c r="A330" s="12"/>
      <c r="B330" s="13"/>
      <c r="C330" s="14"/>
      <c r="E330" s="27" t="s">
        <v>171</v>
      </c>
      <c r="F330" s="26">
        <v>46.3</v>
      </c>
      <c r="G330" s="27"/>
      <c r="H330" s="26"/>
      <c r="I330" s="110" t="s">
        <v>278</v>
      </c>
      <c r="J330" s="111">
        <v>5.2</v>
      </c>
      <c r="K330" s="27"/>
      <c r="L330" s="26"/>
      <c r="M330" s="27" t="s">
        <v>163</v>
      </c>
      <c r="N330" s="26">
        <v>30.3</v>
      </c>
      <c r="O330" s="27" t="s">
        <v>163</v>
      </c>
      <c r="P330" s="26">
        <v>30.3</v>
      </c>
      <c r="Q330" s="27" t="s">
        <v>163</v>
      </c>
      <c r="R330" s="26">
        <v>30.3</v>
      </c>
      <c r="S330" s="27" t="s">
        <v>163</v>
      </c>
      <c r="T330" s="26">
        <v>30.3</v>
      </c>
      <c r="U330" s="27"/>
      <c r="V330" s="26"/>
      <c r="W330" s="27"/>
      <c r="X330" s="26"/>
      <c r="Y330" s="27" t="s">
        <v>163</v>
      </c>
      <c r="Z330" s="26">
        <v>30.3</v>
      </c>
      <c r="AA330" s="27" t="s">
        <v>163</v>
      </c>
      <c r="AB330" s="26">
        <v>30.3</v>
      </c>
      <c r="AC330" s="27"/>
      <c r="AD330" s="26"/>
      <c r="AE330" s="27" t="s">
        <v>163</v>
      </c>
      <c r="AF330" s="26">
        <v>30.3</v>
      </c>
      <c r="AG330" s="27" t="s">
        <v>163</v>
      </c>
      <c r="AH330" s="26">
        <v>30.3</v>
      </c>
      <c r="AI330" s="27" t="s">
        <v>163</v>
      </c>
      <c r="AJ330" s="26">
        <v>30.3</v>
      </c>
      <c r="AK330" s="27"/>
      <c r="AL330" s="26"/>
      <c r="AM330" s="27" t="s">
        <v>163</v>
      </c>
      <c r="AN330" s="26">
        <v>30.3</v>
      </c>
      <c r="AO330" s="27"/>
      <c r="AP330" s="26"/>
      <c r="AQ330" s="27" t="s">
        <v>163</v>
      </c>
      <c r="AR330" s="26">
        <v>30.3</v>
      </c>
      <c r="AS330" s="27" t="s">
        <v>163</v>
      </c>
      <c r="AT330" s="26">
        <v>30.3</v>
      </c>
      <c r="AU330" s="27"/>
      <c r="AV330" s="26"/>
    </row>
    <row r="331" spans="1:48" s="16" customFormat="1" x14ac:dyDescent="0.25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  <c r="AU331" s="27"/>
      <c r="AV331" s="26"/>
    </row>
    <row r="332" spans="1:48" s="10" customFormat="1" ht="13.2" x14ac:dyDescent="0.25">
      <c r="A332" s="19"/>
      <c r="B332" s="20"/>
      <c r="C332" s="21"/>
      <c r="E332" s="17"/>
      <c r="F332" s="15">
        <f>SUM(F327:F331)</f>
        <v>562.30000000000007</v>
      </c>
      <c r="G332" s="17"/>
      <c r="H332" s="15"/>
      <c r="I332" s="17"/>
      <c r="J332" s="15">
        <f>SUM(J327:J331)</f>
        <v>443.2</v>
      </c>
      <c r="K332" s="18"/>
      <c r="L332" s="15">
        <f>SUM(L327:L331)</f>
        <v>313.90000000000003</v>
      </c>
      <c r="M332" s="17"/>
      <c r="N332" s="15">
        <f>SUM(N327:N331)</f>
        <v>500.4</v>
      </c>
      <c r="O332" s="17"/>
      <c r="P332" s="15">
        <f>SUM(P327:P331)</f>
        <v>492.70000000000005</v>
      </c>
      <c r="Q332" s="17"/>
      <c r="R332" s="15">
        <f>SUM(R327:R331)</f>
        <v>619.9</v>
      </c>
      <c r="S332" s="17"/>
      <c r="T332" s="15">
        <f>SUM(T327:T331)</f>
        <v>417.8</v>
      </c>
      <c r="U332" s="17"/>
      <c r="V332" s="15">
        <f>SUM(V327:V331)</f>
        <v>432.09999999999997</v>
      </c>
      <c r="W332" s="17"/>
      <c r="X332" s="15">
        <f>SUM(X327:X331)</f>
        <v>263.8</v>
      </c>
      <c r="Y332" s="17"/>
      <c r="Z332" s="15">
        <f>SUM(Z327:Z331)</f>
        <v>459.19999999999993</v>
      </c>
      <c r="AA332" s="17"/>
      <c r="AB332" s="15">
        <f>SUM(AB327:AB331)</f>
        <v>609.09999999999991</v>
      </c>
      <c r="AC332" s="17"/>
      <c r="AD332" s="15">
        <f>SUM(AD327:AD331)</f>
        <v>332.69999999999993</v>
      </c>
      <c r="AE332" s="17"/>
      <c r="AF332" s="15">
        <f>SUM(AF327:AF331)</f>
        <v>387.7</v>
      </c>
      <c r="AG332" s="17"/>
      <c r="AH332" s="15">
        <f>SUM(AH327:AH331)</f>
        <v>529.5</v>
      </c>
      <c r="AI332" s="17"/>
      <c r="AJ332" s="15">
        <f>SUM(AJ327:AJ331)</f>
        <v>571.70000000000005</v>
      </c>
      <c r="AK332" s="17"/>
      <c r="AL332" s="15">
        <f>SUM(AL327:AL331)</f>
        <v>521.39999999999986</v>
      </c>
      <c r="AM332" s="17"/>
      <c r="AN332" s="15">
        <f>SUM(AN327:AN331)</f>
        <v>672.9</v>
      </c>
      <c r="AO332" s="18"/>
      <c r="AP332" s="15">
        <f>SUM(AP327:AP331)</f>
        <v>340.4</v>
      </c>
      <c r="AQ332" s="18"/>
      <c r="AR332" s="15">
        <f>SUM(AR327:AR331)</f>
        <v>473.20000000000005</v>
      </c>
      <c r="AS332" s="17"/>
      <c r="AT332" s="15">
        <f>SUM(AT327:AT331)</f>
        <v>561.70000000000005</v>
      </c>
      <c r="AU332" s="17"/>
      <c r="AV332" s="15">
        <f>SUM(AV327:AV331)</f>
        <v>260.5</v>
      </c>
    </row>
    <row r="333" spans="1:48" x14ac:dyDescent="0.25">
      <c r="A333" s="12"/>
      <c r="B333" s="13"/>
      <c r="C333" s="14"/>
      <c r="E333" s="27"/>
      <c r="F333" s="26"/>
      <c r="G333" s="27"/>
      <c r="H333" s="26"/>
      <c r="I333" s="27"/>
      <c r="J333" s="26"/>
      <c r="K333" s="28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7"/>
      <c r="AN333" s="26"/>
      <c r="AO333" s="28"/>
      <c r="AP333" s="26"/>
      <c r="AQ333" s="28"/>
      <c r="AR333" s="26"/>
      <c r="AS333" s="27"/>
      <c r="AT333" s="26"/>
      <c r="AU333" s="27"/>
      <c r="AV333" s="26"/>
    </row>
    <row r="334" spans="1:48" s="16" customFormat="1" x14ac:dyDescent="0.25">
      <c r="A334" s="12"/>
      <c r="B334" s="13"/>
      <c r="C334" s="14"/>
      <c r="E334" s="110" t="s">
        <v>171</v>
      </c>
      <c r="F334" s="111">
        <v>31.3</v>
      </c>
      <c r="G334" s="27"/>
      <c r="H334" s="26"/>
      <c r="I334" s="114" t="s">
        <v>163</v>
      </c>
      <c r="J334" s="115">
        <v>45.2</v>
      </c>
      <c r="K334" s="27"/>
      <c r="L334" s="26"/>
      <c r="M334" s="114" t="s">
        <v>163</v>
      </c>
      <c r="N334" s="115">
        <v>45.2</v>
      </c>
      <c r="O334" s="110" t="s">
        <v>171</v>
      </c>
      <c r="P334" s="111">
        <v>10.5</v>
      </c>
      <c r="Q334" s="114" t="s">
        <v>163</v>
      </c>
      <c r="R334" s="115">
        <v>45.2</v>
      </c>
      <c r="S334" s="114" t="s">
        <v>163</v>
      </c>
      <c r="T334" s="115">
        <v>45.2</v>
      </c>
      <c r="U334" s="27"/>
      <c r="V334" s="26"/>
      <c r="W334" s="27"/>
      <c r="X334" s="26"/>
      <c r="Y334" s="114" t="s">
        <v>163</v>
      </c>
      <c r="Z334" s="115">
        <v>45.2</v>
      </c>
      <c r="AA334" s="110" t="s">
        <v>171</v>
      </c>
      <c r="AB334" s="111">
        <v>10.5</v>
      </c>
      <c r="AC334" s="27"/>
      <c r="AD334" s="26"/>
      <c r="AE334" s="114" t="s">
        <v>163</v>
      </c>
      <c r="AF334" s="115">
        <v>45.2</v>
      </c>
      <c r="AG334" s="114" t="s">
        <v>163</v>
      </c>
      <c r="AH334" s="115">
        <v>45.2</v>
      </c>
      <c r="AI334" s="114" t="s">
        <v>163</v>
      </c>
      <c r="AJ334" s="115">
        <v>95.6</v>
      </c>
      <c r="AK334" s="114" t="s">
        <v>163</v>
      </c>
      <c r="AL334" s="115">
        <v>95.6</v>
      </c>
      <c r="AM334" s="114" t="s">
        <v>163</v>
      </c>
      <c r="AN334" s="115">
        <v>45.2</v>
      </c>
      <c r="AO334" s="27"/>
      <c r="AP334" s="26"/>
      <c r="AQ334" s="114" t="s">
        <v>163</v>
      </c>
      <c r="AR334" s="115">
        <v>95.6</v>
      </c>
      <c r="AS334" s="114" t="s">
        <v>163</v>
      </c>
      <c r="AT334" s="115">
        <v>45.2</v>
      </c>
      <c r="AU334" s="27"/>
      <c r="AV334" s="26"/>
    </row>
    <row r="335" spans="1:48" s="16" customFormat="1" x14ac:dyDescent="0.25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27"/>
      <c r="N335" s="26"/>
      <c r="O335" s="114" t="s">
        <v>163</v>
      </c>
      <c r="P335" s="115">
        <v>45.2</v>
      </c>
      <c r="Q335" s="27"/>
      <c r="R335" s="26"/>
      <c r="S335" s="27"/>
      <c r="T335" s="26"/>
      <c r="U335" s="27"/>
      <c r="V335" s="26"/>
      <c r="W335" s="27"/>
      <c r="X335" s="26"/>
      <c r="Y335" s="27"/>
      <c r="Z335" s="26"/>
      <c r="AA335" s="114" t="s">
        <v>163</v>
      </c>
      <c r="AB335" s="115">
        <v>45.2</v>
      </c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  <c r="AU335" s="27"/>
      <c r="AV335" s="26"/>
    </row>
    <row r="336" spans="1:48" x14ac:dyDescent="0.25">
      <c r="A336" s="12"/>
      <c r="B336" s="13"/>
      <c r="C336" s="14"/>
      <c r="E336" s="27"/>
      <c r="F336" s="26"/>
      <c r="G336" s="27"/>
      <c r="H336" s="26"/>
      <c r="I336" s="27"/>
      <c r="J336" s="26"/>
      <c r="K336" s="28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7"/>
      <c r="AN336" s="26"/>
      <c r="AO336" s="28"/>
      <c r="AP336" s="26"/>
      <c r="AQ336" s="28"/>
      <c r="AR336" s="26"/>
      <c r="AS336" s="27"/>
      <c r="AT336" s="26"/>
      <c r="AU336" s="27"/>
      <c r="AV336" s="26"/>
    </row>
    <row r="337" spans="1:48" s="10" customFormat="1" ht="13.2" x14ac:dyDescent="0.25">
      <c r="A337" s="19"/>
      <c r="B337" s="20"/>
      <c r="C337" s="22" t="s">
        <v>41</v>
      </c>
      <c r="D337" s="23"/>
      <c r="E337" s="24"/>
      <c r="F337" s="25">
        <f>SUM(F332:F336)</f>
        <v>593.6</v>
      </c>
      <c r="G337" s="24"/>
      <c r="H337" s="25"/>
      <c r="I337" s="24"/>
      <c r="J337" s="25">
        <f>SUM(J332:J336)</f>
        <v>488.4</v>
      </c>
      <c r="K337" s="24"/>
      <c r="L337" s="25">
        <f>SUM(L332:L336)</f>
        <v>313.90000000000003</v>
      </c>
      <c r="M337" s="24"/>
      <c r="N337" s="25">
        <f>SUM(N332:N336)</f>
        <v>545.6</v>
      </c>
      <c r="O337" s="24"/>
      <c r="P337" s="25">
        <f>SUM(P332:P336)</f>
        <v>548.40000000000009</v>
      </c>
      <c r="Q337" s="24"/>
      <c r="R337" s="25">
        <f>SUM(R332:R336)</f>
        <v>665.1</v>
      </c>
      <c r="S337" s="24"/>
      <c r="T337" s="25">
        <f>SUM(T332:T336)</f>
        <v>463</v>
      </c>
      <c r="U337" s="24"/>
      <c r="V337" s="25">
        <f>SUM(V332:V336)</f>
        <v>432.09999999999997</v>
      </c>
      <c r="W337" s="24"/>
      <c r="X337" s="25">
        <f>SUM(X332:X336)</f>
        <v>263.8</v>
      </c>
      <c r="Y337" s="24"/>
      <c r="Z337" s="25">
        <f>SUM(Z332:Z336)</f>
        <v>504.39999999999992</v>
      </c>
      <c r="AA337" s="24"/>
      <c r="AB337" s="25">
        <f>SUM(AB332:AB336)</f>
        <v>664.8</v>
      </c>
      <c r="AC337" s="24"/>
      <c r="AD337" s="25">
        <f>SUM(AD332:AD336)</f>
        <v>332.69999999999993</v>
      </c>
      <c r="AE337" s="24"/>
      <c r="AF337" s="25">
        <f>SUM(AF332:AF336)</f>
        <v>432.9</v>
      </c>
      <c r="AG337" s="24"/>
      <c r="AH337" s="25">
        <f>SUM(AH332:AH336)</f>
        <v>574.70000000000005</v>
      </c>
      <c r="AI337" s="24"/>
      <c r="AJ337" s="25">
        <f>SUM(AJ332:AJ336)</f>
        <v>667.30000000000007</v>
      </c>
      <c r="AK337" s="24"/>
      <c r="AL337" s="25">
        <f>SUM(AL332:AL336)</f>
        <v>616.99999999999989</v>
      </c>
      <c r="AM337" s="24"/>
      <c r="AN337" s="25">
        <f>SUM(AN332:AN336)</f>
        <v>718.1</v>
      </c>
      <c r="AO337" s="24"/>
      <c r="AP337" s="25">
        <f>SUM(AP332:AP336)</f>
        <v>340.4</v>
      </c>
      <c r="AQ337" s="24"/>
      <c r="AR337" s="25">
        <f>SUM(AR332:AR336)</f>
        <v>568.80000000000007</v>
      </c>
      <c r="AS337" s="24"/>
      <c r="AT337" s="25">
        <f>SUM(AT332:AT336)</f>
        <v>606.90000000000009</v>
      </c>
      <c r="AU337" s="24"/>
      <c r="AV337" s="25">
        <f>SUM(AV332:AV336)</f>
        <v>260.5</v>
      </c>
    </row>
    <row r="338" spans="1:48" x14ac:dyDescent="0.25">
      <c r="A338" s="12"/>
      <c r="B338" s="13"/>
      <c r="C338" s="14"/>
      <c r="E338" s="29"/>
      <c r="F338" s="30"/>
      <c r="G338" s="29"/>
      <c r="H338" s="30"/>
      <c r="I338" s="29"/>
      <c r="J338" s="30"/>
      <c r="K338" s="31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29"/>
      <c r="AN338" s="30"/>
      <c r="AO338" s="31"/>
      <c r="AP338" s="30"/>
      <c r="AQ338" s="31"/>
      <c r="AR338" s="30"/>
      <c r="AS338" s="29"/>
      <c r="AT338" s="30"/>
      <c r="AU338" s="29"/>
      <c r="AV338" s="30"/>
    </row>
    <row r="339" spans="1:48" x14ac:dyDescent="0.25">
      <c r="A339" s="12"/>
      <c r="B339" s="13"/>
      <c r="C339" s="14"/>
    </row>
    <row r="340" spans="1:48" x14ac:dyDescent="0.25">
      <c r="A340" s="124">
        <v>46099</v>
      </c>
      <c r="B340" s="125">
        <v>1000</v>
      </c>
      <c r="C340" s="126" t="s">
        <v>49</v>
      </c>
      <c r="E340" s="27" t="s">
        <v>277</v>
      </c>
      <c r="F340" s="26">
        <v>0</v>
      </c>
      <c r="G340" s="27"/>
      <c r="H340" s="26"/>
      <c r="I340" s="27" t="s">
        <v>219</v>
      </c>
      <c r="J340" s="26">
        <v>27.2</v>
      </c>
      <c r="K340" s="27" t="s">
        <v>233</v>
      </c>
      <c r="L340" s="26">
        <v>0</v>
      </c>
      <c r="M340" s="27" t="s">
        <v>162</v>
      </c>
      <c r="N340" s="26">
        <v>0</v>
      </c>
      <c r="O340" s="27" t="s">
        <v>162</v>
      </c>
      <c r="P340" s="26">
        <v>0</v>
      </c>
      <c r="Q340" s="27" t="s">
        <v>263</v>
      </c>
      <c r="R340" s="26">
        <v>30.5</v>
      </c>
      <c r="S340" s="27" t="s">
        <v>162</v>
      </c>
      <c r="T340" s="26">
        <v>0</v>
      </c>
      <c r="U340" s="27" t="s">
        <v>162</v>
      </c>
      <c r="V340" s="26">
        <v>0</v>
      </c>
      <c r="W340" s="27" t="s">
        <v>162</v>
      </c>
      <c r="X340" s="26">
        <v>0</v>
      </c>
      <c r="Y340" s="110" t="s">
        <v>251</v>
      </c>
      <c r="Z340" s="111">
        <v>3.3</v>
      </c>
      <c r="AA340" s="110" t="s">
        <v>192</v>
      </c>
      <c r="AB340" s="111">
        <v>8.6</v>
      </c>
      <c r="AC340" s="27" t="s">
        <v>183</v>
      </c>
      <c r="AD340" s="26">
        <v>24.8</v>
      </c>
      <c r="AE340" s="27" t="s">
        <v>164</v>
      </c>
      <c r="AF340" s="26">
        <v>0</v>
      </c>
      <c r="AG340" s="27" t="s">
        <v>277</v>
      </c>
      <c r="AH340" s="26">
        <v>0</v>
      </c>
      <c r="AI340" s="27" t="s">
        <v>162</v>
      </c>
      <c r="AJ340" s="26">
        <v>0</v>
      </c>
      <c r="AK340" s="110" t="s">
        <v>191</v>
      </c>
      <c r="AL340" s="111">
        <v>0.5</v>
      </c>
      <c r="AM340" s="27" t="s">
        <v>162</v>
      </c>
      <c r="AN340" s="26">
        <v>0</v>
      </c>
      <c r="AO340" s="27" t="s">
        <v>277</v>
      </c>
      <c r="AP340" s="26">
        <v>0</v>
      </c>
      <c r="AQ340" s="27" t="s">
        <v>277</v>
      </c>
      <c r="AR340" s="26">
        <v>0</v>
      </c>
      <c r="AS340" s="27" t="s">
        <v>162</v>
      </c>
      <c r="AT340" s="26">
        <v>0</v>
      </c>
      <c r="AU340" s="110" t="s">
        <v>191</v>
      </c>
      <c r="AV340" s="111">
        <v>0.5</v>
      </c>
    </row>
    <row r="341" spans="1:48" x14ac:dyDescent="0.25">
      <c r="A341" s="12"/>
      <c r="B341" s="13"/>
      <c r="C341" s="14"/>
      <c r="E341" s="27" t="s">
        <v>183</v>
      </c>
      <c r="F341" s="26">
        <v>24.8</v>
      </c>
      <c r="G341" s="27"/>
      <c r="H341" s="26"/>
      <c r="I341" s="27" t="s">
        <v>254</v>
      </c>
      <c r="J341" s="26">
        <v>0</v>
      </c>
      <c r="K341" s="110" t="s">
        <v>191</v>
      </c>
      <c r="L341" s="111">
        <v>0.5</v>
      </c>
      <c r="M341" s="27" t="s">
        <v>247</v>
      </c>
      <c r="N341" s="26">
        <v>32.6</v>
      </c>
      <c r="O341" s="27" t="s">
        <v>263</v>
      </c>
      <c r="P341" s="26">
        <v>30.5</v>
      </c>
      <c r="Q341" s="110" t="s">
        <v>251</v>
      </c>
      <c r="R341" s="111">
        <v>3.3</v>
      </c>
      <c r="S341" s="110" t="s">
        <v>246</v>
      </c>
      <c r="T341" s="111">
        <v>9.6</v>
      </c>
      <c r="U341" s="27" t="s">
        <v>254</v>
      </c>
      <c r="V341" s="26">
        <v>0</v>
      </c>
      <c r="W341" s="27" t="s">
        <v>217</v>
      </c>
      <c r="X341" s="26">
        <v>0</v>
      </c>
      <c r="Y341" s="27" t="s">
        <v>217</v>
      </c>
      <c r="Z341" s="26">
        <v>0</v>
      </c>
      <c r="AA341" s="27" t="s">
        <v>293</v>
      </c>
      <c r="AB341" s="26">
        <v>29.7</v>
      </c>
      <c r="AC341" s="27" t="s">
        <v>190</v>
      </c>
      <c r="AD341" s="26">
        <v>25.3</v>
      </c>
      <c r="AE341" s="27" t="s">
        <v>277</v>
      </c>
      <c r="AF341" s="26">
        <v>0</v>
      </c>
      <c r="AG341" s="27" t="s">
        <v>234</v>
      </c>
      <c r="AH341" s="26">
        <v>0</v>
      </c>
      <c r="AI341" s="110" t="s">
        <v>191</v>
      </c>
      <c r="AJ341" s="111">
        <v>0.5</v>
      </c>
      <c r="AK341" s="27" t="s">
        <v>171</v>
      </c>
      <c r="AL341" s="26">
        <v>0</v>
      </c>
      <c r="AM341" s="27" t="s">
        <v>254</v>
      </c>
      <c r="AN341" s="26">
        <v>0</v>
      </c>
      <c r="AO341" s="27" t="s">
        <v>171</v>
      </c>
      <c r="AP341" s="26">
        <v>0</v>
      </c>
      <c r="AQ341" s="27" t="s">
        <v>254</v>
      </c>
      <c r="AR341" s="26">
        <v>0</v>
      </c>
      <c r="AS341" s="110" t="s">
        <v>174</v>
      </c>
      <c r="AT341" s="111">
        <v>5.5</v>
      </c>
      <c r="AU341" s="27" t="s">
        <v>219</v>
      </c>
      <c r="AV341" s="26">
        <v>27.2</v>
      </c>
    </row>
    <row r="342" spans="1:48" x14ac:dyDescent="0.25">
      <c r="A342" s="12"/>
      <c r="B342" s="13"/>
      <c r="C342" s="14"/>
      <c r="E342" s="27" t="s">
        <v>222</v>
      </c>
      <c r="F342" s="26">
        <v>35.6</v>
      </c>
      <c r="G342" s="27"/>
      <c r="H342" s="26"/>
      <c r="I342" s="110" t="s">
        <v>246</v>
      </c>
      <c r="J342" s="111">
        <v>9.6</v>
      </c>
      <c r="K342" s="27" t="s">
        <v>240</v>
      </c>
      <c r="L342" s="26">
        <v>0</v>
      </c>
      <c r="M342" s="27" t="s">
        <v>171</v>
      </c>
      <c r="N342" s="26">
        <v>0</v>
      </c>
      <c r="O342" s="27" t="s">
        <v>254</v>
      </c>
      <c r="P342" s="26">
        <v>0</v>
      </c>
      <c r="Q342" s="27" t="s">
        <v>277</v>
      </c>
      <c r="R342" s="26">
        <v>0</v>
      </c>
      <c r="S342" s="27" t="s">
        <v>294</v>
      </c>
      <c r="T342" s="26">
        <v>30.8</v>
      </c>
      <c r="U342" s="110" t="s">
        <v>174</v>
      </c>
      <c r="V342" s="111">
        <v>5.5</v>
      </c>
      <c r="W342" s="27" t="s">
        <v>186</v>
      </c>
      <c r="X342" s="26">
        <v>0</v>
      </c>
      <c r="Y342" s="27" t="s">
        <v>182</v>
      </c>
      <c r="Z342" s="26">
        <v>0</v>
      </c>
      <c r="AA342" s="27" t="s">
        <v>277</v>
      </c>
      <c r="AB342" s="26">
        <v>0</v>
      </c>
      <c r="AC342" s="27" t="s">
        <v>171</v>
      </c>
      <c r="AD342" s="26">
        <v>0</v>
      </c>
      <c r="AE342" s="27" t="s">
        <v>254</v>
      </c>
      <c r="AF342" s="26">
        <v>0</v>
      </c>
      <c r="AG342" s="27" t="s">
        <v>193</v>
      </c>
      <c r="AH342" s="26">
        <v>0</v>
      </c>
      <c r="AI342" s="27" t="s">
        <v>235</v>
      </c>
      <c r="AJ342" s="26">
        <v>30</v>
      </c>
      <c r="AK342" s="27" t="s">
        <v>210</v>
      </c>
      <c r="AL342" s="26">
        <v>26.6</v>
      </c>
      <c r="AM342" s="110" t="s">
        <v>174</v>
      </c>
      <c r="AN342" s="111">
        <v>5.5</v>
      </c>
      <c r="AO342" s="27" t="s">
        <v>177</v>
      </c>
      <c r="AP342" s="26">
        <v>0</v>
      </c>
      <c r="AQ342" s="110" t="s">
        <v>174</v>
      </c>
      <c r="AR342" s="111">
        <v>5.5</v>
      </c>
      <c r="AS342" s="27" t="s">
        <v>235</v>
      </c>
      <c r="AT342" s="26">
        <v>30</v>
      </c>
      <c r="AU342" s="27" t="s">
        <v>182</v>
      </c>
      <c r="AV342" s="26">
        <v>0</v>
      </c>
    </row>
    <row r="343" spans="1:48" x14ac:dyDescent="0.25">
      <c r="A343" s="12"/>
      <c r="B343" s="13"/>
      <c r="C343" s="14"/>
      <c r="E343" s="27" t="s">
        <v>171</v>
      </c>
      <c r="F343" s="26">
        <v>0</v>
      </c>
      <c r="G343" s="27"/>
      <c r="H343" s="26"/>
      <c r="I343" s="27" t="s">
        <v>177</v>
      </c>
      <c r="J343" s="26">
        <v>0</v>
      </c>
      <c r="K343" s="110" t="s">
        <v>246</v>
      </c>
      <c r="L343" s="111">
        <v>9.6</v>
      </c>
      <c r="M343" s="27" t="s">
        <v>189</v>
      </c>
      <c r="N343" s="26">
        <v>35.9</v>
      </c>
      <c r="O343" s="27" t="s">
        <v>183</v>
      </c>
      <c r="P343" s="26">
        <v>24.8</v>
      </c>
      <c r="Q343" s="27" t="s">
        <v>254</v>
      </c>
      <c r="R343" s="26">
        <v>0</v>
      </c>
      <c r="S343" s="27" t="s">
        <v>209</v>
      </c>
      <c r="T343" s="26">
        <v>0</v>
      </c>
      <c r="U343" s="27" t="s">
        <v>189</v>
      </c>
      <c r="V343" s="26">
        <v>35.9</v>
      </c>
      <c r="W343" s="27" t="s">
        <v>295</v>
      </c>
      <c r="X343" s="26">
        <v>39.299999999999997</v>
      </c>
      <c r="Y343" s="27" t="s">
        <v>171</v>
      </c>
      <c r="Z343" s="26">
        <v>0</v>
      </c>
      <c r="AA343" s="27" t="s">
        <v>183</v>
      </c>
      <c r="AB343" s="26">
        <v>24.8</v>
      </c>
      <c r="AC343" s="27" t="s">
        <v>177</v>
      </c>
      <c r="AD343" s="26">
        <v>0</v>
      </c>
      <c r="AE343" s="27" t="s">
        <v>171</v>
      </c>
      <c r="AF343" s="26">
        <v>0</v>
      </c>
      <c r="AG343" s="110" t="s">
        <v>178</v>
      </c>
      <c r="AH343" s="111">
        <v>9.8000000000000007</v>
      </c>
      <c r="AI343" s="27" t="s">
        <v>171</v>
      </c>
      <c r="AJ343" s="26">
        <v>0</v>
      </c>
      <c r="AK343" s="27" t="s">
        <v>163</v>
      </c>
      <c r="AL343" s="26">
        <v>0</v>
      </c>
      <c r="AM343" s="110" t="s">
        <v>246</v>
      </c>
      <c r="AN343" s="111">
        <v>9.6</v>
      </c>
      <c r="AO343" s="27" t="s">
        <v>189</v>
      </c>
      <c r="AP343" s="26">
        <v>35.9</v>
      </c>
      <c r="AQ343" s="27" t="s">
        <v>186</v>
      </c>
      <c r="AR343" s="26">
        <v>0</v>
      </c>
      <c r="AS343" s="27" t="s">
        <v>171</v>
      </c>
      <c r="AT343" s="26">
        <v>0</v>
      </c>
      <c r="AU343" s="27" t="s">
        <v>277</v>
      </c>
      <c r="AV343" s="26">
        <v>0</v>
      </c>
    </row>
    <row r="344" spans="1:48" x14ac:dyDescent="0.25">
      <c r="A344" s="12"/>
      <c r="B344" s="13"/>
      <c r="C344" s="14"/>
      <c r="E344" s="27" t="s">
        <v>184</v>
      </c>
      <c r="F344" s="26">
        <v>0</v>
      </c>
      <c r="G344" s="27"/>
      <c r="H344" s="26"/>
      <c r="I344" s="27" t="s">
        <v>223</v>
      </c>
      <c r="J344" s="26">
        <v>0</v>
      </c>
      <c r="K344" s="27" t="s">
        <v>208</v>
      </c>
      <c r="L344" s="26">
        <v>33.200000000000003</v>
      </c>
      <c r="M344" s="27" t="s">
        <v>163</v>
      </c>
      <c r="N344" s="26">
        <v>0</v>
      </c>
      <c r="O344" s="27" t="s">
        <v>197</v>
      </c>
      <c r="P344" s="26">
        <v>0</v>
      </c>
      <c r="Q344" s="27" t="s">
        <v>171</v>
      </c>
      <c r="R344" s="26">
        <v>0</v>
      </c>
      <c r="S344" s="27" t="s">
        <v>163</v>
      </c>
      <c r="T344" s="26">
        <v>0</v>
      </c>
      <c r="U344" s="27" t="s">
        <v>165</v>
      </c>
      <c r="V344" s="26">
        <v>0</v>
      </c>
      <c r="W344" s="27" t="s">
        <v>163</v>
      </c>
      <c r="X344" s="26">
        <v>0</v>
      </c>
      <c r="Y344" s="27" t="s">
        <v>294</v>
      </c>
      <c r="Z344" s="26">
        <v>30.8</v>
      </c>
      <c r="AA344" s="27" t="s">
        <v>171</v>
      </c>
      <c r="AB344" s="26">
        <v>0</v>
      </c>
      <c r="AC344" s="27" t="s">
        <v>189</v>
      </c>
      <c r="AD344" s="26">
        <v>35.9</v>
      </c>
      <c r="AE344" s="27" t="s">
        <v>212</v>
      </c>
      <c r="AF344" s="26">
        <v>26.6</v>
      </c>
      <c r="AG344" s="27" t="s">
        <v>209</v>
      </c>
      <c r="AH344" s="26">
        <v>0</v>
      </c>
      <c r="AI344" s="27" t="s">
        <v>193</v>
      </c>
      <c r="AJ344" s="26">
        <v>0</v>
      </c>
      <c r="AK344" s="110" t="s">
        <v>168</v>
      </c>
      <c r="AL344" s="111">
        <v>7.5</v>
      </c>
      <c r="AM344" s="27" t="s">
        <v>177</v>
      </c>
      <c r="AN344" s="26">
        <v>0</v>
      </c>
      <c r="AO344" s="27" t="s">
        <v>172</v>
      </c>
      <c r="AP344" s="26">
        <v>0</v>
      </c>
      <c r="AQ344" s="27" t="s">
        <v>189</v>
      </c>
      <c r="AR344" s="26">
        <v>35.9</v>
      </c>
      <c r="AS344" s="27" t="s">
        <v>189</v>
      </c>
      <c r="AT344" s="26">
        <v>35.9</v>
      </c>
      <c r="AU344" s="27" t="s">
        <v>171</v>
      </c>
      <c r="AV344" s="26">
        <v>0</v>
      </c>
    </row>
    <row r="345" spans="1:48" x14ac:dyDescent="0.25">
      <c r="A345" s="12"/>
      <c r="B345" s="13"/>
      <c r="C345" s="14"/>
      <c r="E345" s="27" t="s">
        <v>163</v>
      </c>
      <c r="F345" s="26">
        <v>0</v>
      </c>
      <c r="G345" s="27"/>
      <c r="H345" s="26"/>
      <c r="I345" s="27" t="s">
        <v>163</v>
      </c>
      <c r="J345" s="26">
        <v>0</v>
      </c>
      <c r="K345" s="27" t="s">
        <v>213</v>
      </c>
      <c r="L345" s="26">
        <v>0</v>
      </c>
      <c r="M345" s="110" t="s">
        <v>289</v>
      </c>
      <c r="N345" s="111">
        <v>4.2</v>
      </c>
      <c r="O345" s="27" t="s">
        <v>212</v>
      </c>
      <c r="P345" s="26">
        <v>26.6</v>
      </c>
      <c r="Q345" s="27" t="s">
        <v>165</v>
      </c>
      <c r="R345" s="26">
        <v>0</v>
      </c>
      <c r="S345" s="110" t="s">
        <v>168</v>
      </c>
      <c r="T345" s="111">
        <v>7.5</v>
      </c>
      <c r="U345" s="110" t="s">
        <v>178</v>
      </c>
      <c r="V345" s="111">
        <v>9.8000000000000007</v>
      </c>
      <c r="W345" s="27" t="s">
        <v>194</v>
      </c>
      <c r="X345" s="26">
        <v>0</v>
      </c>
      <c r="Y345" s="27" t="s">
        <v>193</v>
      </c>
      <c r="Z345" s="26">
        <v>0</v>
      </c>
      <c r="AA345" s="27" t="s">
        <v>163</v>
      </c>
      <c r="AB345" s="26">
        <v>0</v>
      </c>
      <c r="AC345" s="27" t="s">
        <v>193</v>
      </c>
      <c r="AD345" s="26">
        <v>0</v>
      </c>
      <c r="AE345" s="27" t="s">
        <v>163</v>
      </c>
      <c r="AF345" s="26">
        <v>0</v>
      </c>
      <c r="AG345" s="27" t="s">
        <v>163</v>
      </c>
      <c r="AH345" s="26">
        <v>0</v>
      </c>
      <c r="AI345" s="110" t="s">
        <v>178</v>
      </c>
      <c r="AJ345" s="111">
        <v>9.8000000000000007</v>
      </c>
      <c r="AK345" s="27" t="s">
        <v>198</v>
      </c>
      <c r="AL345" s="26">
        <v>0</v>
      </c>
      <c r="AM345" s="27" t="s">
        <v>189</v>
      </c>
      <c r="AN345" s="26">
        <v>35.9</v>
      </c>
      <c r="AO345" s="110" t="s">
        <v>178</v>
      </c>
      <c r="AP345" s="111">
        <v>9.8000000000000007</v>
      </c>
      <c r="AQ345" s="27" t="s">
        <v>172</v>
      </c>
      <c r="AR345" s="26">
        <v>0</v>
      </c>
      <c r="AS345" s="27" t="s">
        <v>163</v>
      </c>
      <c r="AT345" s="26">
        <v>0</v>
      </c>
      <c r="AU345" s="27" t="s">
        <v>184</v>
      </c>
      <c r="AV345" s="26">
        <v>0</v>
      </c>
    </row>
    <row r="346" spans="1:48" x14ac:dyDescent="0.25">
      <c r="A346" s="12"/>
      <c r="B346" s="13"/>
      <c r="C346" s="14"/>
      <c r="E346" s="27" t="s">
        <v>198</v>
      </c>
      <c r="F346" s="26">
        <v>0</v>
      </c>
      <c r="G346" s="27"/>
      <c r="H346" s="26"/>
      <c r="I346" s="110" t="s">
        <v>168</v>
      </c>
      <c r="J346" s="111">
        <v>7.5</v>
      </c>
      <c r="K346" s="110" t="s">
        <v>243</v>
      </c>
      <c r="L346" s="111">
        <v>3.7</v>
      </c>
      <c r="M346" s="27" t="s">
        <v>198</v>
      </c>
      <c r="N346" s="26">
        <v>0</v>
      </c>
      <c r="O346" s="27" t="s">
        <v>163</v>
      </c>
      <c r="P346" s="26">
        <v>0</v>
      </c>
      <c r="Q346" s="27" t="s">
        <v>163</v>
      </c>
      <c r="R346" s="26">
        <v>0</v>
      </c>
      <c r="S346" s="110" t="s">
        <v>289</v>
      </c>
      <c r="T346" s="111">
        <v>4.2</v>
      </c>
      <c r="U346" s="27" t="s">
        <v>163</v>
      </c>
      <c r="V346" s="26">
        <v>0</v>
      </c>
      <c r="W346" s="27" t="s">
        <v>198</v>
      </c>
      <c r="X346" s="26">
        <v>0</v>
      </c>
      <c r="Y346" s="27" t="s">
        <v>163</v>
      </c>
      <c r="Z346" s="26">
        <v>0</v>
      </c>
      <c r="AA346" s="27" t="s">
        <v>198</v>
      </c>
      <c r="AB346" s="26">
        <v>0</v>
      </c>
      <c r="AC346" s="27" t="s">
        <v>163</v>
      </c>
      <c r="AD346" s="26">
        <v>0</v>
      </c>
      <c r="AE346" s="27" t="s">
        <v>198</v>
      </c>
      <c r="AF346" s="26">
        <v>0</v>
      </c>
      <c r="AG346" s="110" t="s">
        <v>168</v>
      </c>
      <c r="AH346" s="111">
        <v>7.5</v>
      </c>
      <c r="AI346" s="27" t="s">
        <v>163</v>
      </c>
      <c r="AJ346" s="26">
        <v>0</v>
      </c>
      <c r="AK346" s="27" t="s">
        <v>166</v>
      </c>
      <c r="AL346" s="26">
        <v>0</v>
      </c>
      <c r="AM346" s="27" t="s">
        <v>163</v>
      </c>
      <c r="AN346" s="26">
        <v>0</v>
      </c>
      <c r="AO346" s="27" t="s">
        <v>163</v>
      </c>
      <c r="AP346" s="26">
        <v>0</v>
      </c>
      <c r="AQ346" s="27" t="s">
        <v>213</v>
      </c>
      <c r="AR346" s="26">
        <v>0</v>
      </c>
      <c r="AS346" s="110" t="s">
        <v>289</v>
      </c>
      <c r="AT346" s="111">
        <v>4.2</v>
      </c>
      <c r="AU346" s="27" t="s">
        <v>213</v>
      </c>
      <c r="AV346" s="26">
        <v>0</v>
      </c>
    </row>
    <row r="347" spans="1:48" x14ac:dyDescent="0.25">
      <c r="A347" s="12"/>
      <c r="B347" s="13"/>
      <c r="C347" s="14"/>
      <c r="E347" s="27" t="s">
        <v>166</v>
      </c>
      <c r="F347" s="26">
        <v>0</v>
      </c>
      <c r="G347" s="27"/>
      <c r="H347" s="26"/>
      <c r="I347" s="27" t="s">
        <v>278</v>
      </c>
      <c r="J347" s="26">
        <v>0</v>
      </c>
      <c r="K347" s="27" t="s">
        <v>209</v>
      </c>
      <c r="L347" s="26">
        <v>0</v>
      </c>
      <c r="M347" s="110" t="s">
        <v>220</v>
      </c>
      <c r="N347" s="111">
        <v>2.1</v>
      </c>
      <c r="O347" s="27" t="s">
        <v>260</v>
      </c>
      <c r="P347" s="26">
        <v>31.7</v>
      </c>
      <c r="Q347" s="27" t="s">
        <v>198</v>
      </c>
      <c r="R347" s="26">
        <v>0</v>
      </c>
      <c r="S347" s="27" t="s">
        <v>194</v>
      </c>
      <c r="T347" s="26">
        <v>0</v>
      </c>
      <c r="U347" s="27" t="s">
        <v>198</v>
      </c>
      <c r="V347" s="26">
        <v>0</v>
      </c>
      <c r="W347" s="27" t="s">
        <v>166</v>
      </c>
      <c r="X347" s="26">
        <v>0</v>
      </c>
      <c r="Y347" s="27" t="s">
        <v>194</v>
      </c>
      <c r="Z347" s="26">
        <v>0</v>
      </c>
      <c r="AA347" s="27" t="s">
        <v>166</v>
      </c>
      <c r="AB347" s="26">
        <v>0</v>
      </c>
      <c r="AC347" s="27" t="s">
        <v>198</v>
      </c>
      <c r="AD347" s="26">
        <v>0</v>
      </c>
      <c r="AE347" s="110" t="s">
        <v>220</v>
      </c>
      <c r="AF347" s="111">
        <v>2.1</v>
      </c>
      <c r="AG347" s="27" t="s">
        <v>194</v>
      </c>
      <c r="AH347" s="26">
        <v>0</v>
      </c>
      <c r="AI347" s="27" t="s">
        <v>198</v>
      </c>
      <c r="AJ347" s="26">
        <v>0</v>
      </c>
      <c r="AK347" s="27" t="s">
        <v>278</v>
      </c>
      <c r="AL347" s="26">
        <v>0</v>
      </c>
      <c r="AM347" s="27" t="s">
        <v>198</v>
      </c>
      <c r="AN347" s="26">
        <v>0</v>
      </c>
      <c r="AO347" s="110" t="s">
        <v>168</v>
      </c>
      <c r="AP347" s="111">
        <v>7.5</v>
      </c>
      <c r="AQ347" s="27" t="s">
        <v>163</v>
      </c>
      <c r="AR347" s="26">
        <v>0</v>
      </c>
      <c r="AS347" s="27" t="s">
        <v>166</v>
      </c>
      <c r="AT347" s="26">
        <v>0</v>
      </c>
      <c r="AU347" s="27" t="s">
        <v>198</v>
      </c>
      <c r="AV347" s="26">
        <v>0</v>
      </c>
    </row>
    <row r="348" spans="1:48" x14ac:dyDescent="0.25">
      <c r="A348" s="12"/>
      <c r="B348" s="13"/>
      <c r="C348" s="14"/>
      <c r="E348" s="27"/>
      <c r="F348" s="26"/>
      <c r="G348" s="27"/>
      <c r="H348" s="26"/>
      <c r="I348" s="27"/>
      <c r="J348" s="26"/>
      <c r="K348" s="28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7"/>
      <c r="AN348" s="26"/>
      <c r="AO348" s="28"/>
      <c r="AP348" s="26"/>
      <c r="AQ348" s="28"/>
      <c r="AR348" s="26"/>
      <c r="AS348" s="27"/>
      <c r="AT348" s="26"/>
      <c r="AU348" s="27"/>
      <c r="AV348" s="26"/>
    </row>
    <row r="349" spans="1:48" x14ac:dyDescent="0.25">
      <c r="A349" s="12"/>
      <c r="B349" s="13"/>
      <c r="C349" s="14"/>
      <c r="E349" s="27"/>
      <c r="F349" s="15">
        <f>SUM(F340:F347)</f>
        <v>60.400000000000006</v>
      </c>
      <c r="G349" s="27"/>
      <c r="H349" s="15"/>
      <c r="I349" s="27"/>
      <c r="J349" s="15">
        <f>SUM(J340:J347)</f>
        <v>44.3</v>
      </c>
      <c r="K349" s="28"/>
      <c r="L349" s="15">
        <f>SUM(L340:L347)</f>
        <v>47.000000000000007</v>
      </c>
      <c r="M349" s="27"/>
      <c r="N349" s="15">
        <f>SUM(N340:N347)</f>
        <v>74.8</v>
      </c>
      <c r="O349" s="27"/>
      <c r="P349" s="15">
        <f>SUM(P340:P347)</f>
        <v>113.60000000000001</v>
      </c>
      <c r="Q349" s="27"/>
      <c r="R349" s="15">
        <f>SUM(R340:R347)</f>
        <v>33.799999999999997</v>
      </c>
      <c r="S349" s="27"/>
      <c r="T349" s="15">
        <f>SUM(T340:T347)</f>
        <v>52.1</v>
      </c>
      <c r="U349" s="27"/>
      <c r="V349" s="15">
        <f>SUM(V340:V347)</f>
        <v>51.2</v>
      </c>
      <c r="W349" s="27"/>
      <c r="X349" s="15">
        <f>SUM(X340:X347)</f>
        <v>39.299999999999997</v>
      </c>
      <c r="Y349" s="27"/>
      <c r="Z349" s="15">
        <f>SUM(Z340:Z347)</f>
        <v>34.1</v>
      </c>
      <c r="AA349" s="27"/>
      <c r="AB349" s="15">
        <f>SUM(AB340:AB347)</f>
        <v>63.099999999999994</v>
      </c>
      <c r="AC349" s="27"/>
      <c r="AD349" s="15">
        <f>SUM(AD340:AD347)</f>
        <v>86</v>
      </c>
      <c r="AE349" s="27"/>
      <c r="AF349" s="15">
        <f>SUM(AF340:AF347)</f>
        <v>28.700000000000003</v>
      </c>
      <c r="AG349" s="27"/>
      <c r="AH349" s="15">
        <f>SUM(AH340:AH347)</f>
        <v>17.3</v>
      </c>
      <c r="AI349" s="27"/>
      <c r="AJ349" s="15">
        <f>SUM(AJ340:AJ347)</f>
        <v>40.299999999999997</v>
      </c>
      <c r="AK349" s="27"/>
      <c r="AL349" s="15">
        <f>SUM(AL340:AL347)</f>
        <v>34.6</v>
      </c>
      <c r="AM349" s="27"/>
      <c r="AN349" s="15">
        <f>SUM(AN340:AN347)</f>
        <v>51</v>
      </c>
      <c r="AO349" s="28"/>
      <c r="AP349" s="15">
        <f>SUM(AP340:AP347)</f>
        <v>53.2</v>
      </c>
      <c r="AQ349" s="28"/>
      <c r="AR349" s="15">
        <f>SUM(AR340:AR347)</f>
        <v>41.4</v>
      </c>
      <c r="AS349" s="27"/>
      <c r="AT349" s="15">
        <f>SUM(AT340:AT347)</f>
        <v>75.600000000000009</v>
      </c>
      <c r="AU349" s="27"/>
      <c r="AV349" s="15">
        <f>SUM(AV340:AV347)</f>
        <v>27.7</v>
      </c>
    </row>
    <row r="350" spans="1:48" x14ac:dyDescent="0.25">
      <c r="A350" s="12"/>
      <c r="B350" s="13"/>
      <c r="C350" s="14"/>
      <c r="E350" s="27"/>
      <c r="F350" s="15"/>
      <c r="G350" s="27"/>
      <c r="H350" s="15"/>
      <c r="I350" s="27"/>
      <c r="J350" s="15"/>
      <c r="K350" s="28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7"/>
      <c r="AN350" s="15"/>
      <c r="AO350" s="28"/>
      <c r="AP350" s="15"/>
      <c r="AQ350" s="28"/>
      <c r="AR350" s="15"/>
      <c r="AS350" s="27"/>
      <c r="AT350" s="15"/>
      <c r="AU350" s="27"/>
      <c r="AV350" s="15"/>
    </row>
    <row r="351" spans="1:48" s="16" customFormat="1" x14ac:dyDescent="0.25">
      <c r="A351" s="12"/>
      <c r="B351" s="13"/>
      <c r="C351" s="14"/>
      <c r="E351" s="110" t="s">
        <v>277</v>
      </c>
      <c r="F351" s="111">
        <v>4.2</v>
      </c>
      <c r="G351" s="27"/>
      <c r="H351" s="26"/>
      <c r="I351" s="110" t="s">
        <v>219</v>
      </c>
      <c r="J351" s="111">
        <v>4.8</v>
      </c>
      <c r="K351" s="27" t="s">
        <v>233</v>
      </c>
      <c r="L351" s="26">
        <v>27.3</v>
      </c>
      <c r="M351" s="27" t="s">
        <v>162</v>
      </c>
      <c r="N351" s="26">
        <v>27.8</v>
      </c>
      <c r="O351" s="27" t="s">
        <v>162</v>
      </c>
      <c r="P351" s="26">
        <v>27.8</v>
      </c>
      <c r="Q351" s="27" t="s">
        <v>263</v>
      </c>
      <c r="R351" s="26">
        <v>33.6</v>
      </c>
      <c r="S351" s="27" t="s">
        <v>162</v>
      </c>
      <c r="T351" s="26">
        <v>27.8</v>
      </c>
      <c r="U351" s="27" t="s">
        <v>162</v>
      </c>
      <c r="V351" s="26">
        <v>27.8</v>
      </c>
      <c r="W351" s="27" t="s">
        <v>162</v>
      </c>
      <c r="X351" s="26">
        <v>27.8</v>
      </c>
      <c r="Y351" s="110" t="s">
        <v>217</v>
      </c>
      <c r="Z351" s="111">
        <v>5.0999999999999996</v>
      </c>
      <c r="AA351" s="110" t="s">
        <v>293</v>
      </c>
      <c r="AB351" s="111">
        <v>5.7</v>
      </c>
      <c r="AC351" s="110" t="s">
        <v>183</v>
      </c>
      <c r="AD351" s="111">
        <v>7.6</v>
      </c>
      <c r="AE351" s="110" t="s">
        <v>164</v>
      </c>
      <c r="AF351" s="111">
        <v>5.3</v>
      </c>
      <c r="AG351" s="110" t="s">
        <v>277</v>
      </c>
      <c r="AH351" s="111">
        <v>4.2</v>
      </c>
      <c r="AI351" s="27" t="s">
        <v>162</v>
      </c>
      <c r="AJ351" s="26">
        <v>27.8</v>
      </c>
      <c r="AK351" s="27" t="s">
        <v>171</v>
      </c>
      <c r="AL351" s="26">
        <v>26.1</v>
      </c>
      <c r="AM351" s="27" t="s">
        <v>162</v>
      </c>
      <c r="AN351" s="26">
        <v>27.8</v>
      </c>
      <c r="AO351" s="110" t="s">
        <v>277</v>
      </c>
      <c r="AP351" s="111">
        <v>4.2</v>
      </c>
      <c r="AQ351" s="110" t="s">
        <v>277</v>
      </c>
      <c r="AR351" s="111">
        <v>4.2</v>
      </c>
      <c r="AS351" s="27" t="s">
        <v>162</v>
      </c>
      <c r="AT351" s="26">
        <v>27.8</v>
      </c>
      <c r="AU351" s="110" t="s">
        <v>219</v>
      </c>
      <c r="AV351" s="111">
        <v>4.8</v>
      </c>
    </row>
    <row r="352" spans="1:48" s="16" customFormat="1" x14ac:dyDescent="0.25">
      <c r="A352" s="12"/>
      <c r="B352" s="13"/>
      <c r="C352" s="14"/>
      <c r="E352" s="110" t="s">
        <v>183</v>
      </c>
      <c r="F352" s="111">
        <v>7.6</v>
      </c>
      <c r="G352" s="27"/>
      <c r="H352" s="26"/>
      <c r="I352" s="27" t="s">
        <v>254</v>
      </c>
      <c r="J352" s="26">
        <v>31.2</v>
      </c>
      <c r="K352" s="27" t="s">
        <v>240</v>
      </c>
      <c r="L352" s="26">
        <v>25</v>
      </c>
      <c r="M352" s="110" t="s">
        <v>247</v>
      </c>
      <c r="N352" s="111">
        <v>3</v>
      </c>
      <c r="O352" s="27" t="s">
        <v>263</v>
      </c>
      <c r="P352" s="26">
        <v>33.6</v>
      </c>
      <c r="Q352" s="110" t="s">
        <v>277</v>
      </c>
      <c r="R352" s="111">
        <v>4.2</v>
      </c>
      <c r="S352" s="110" t="s">
        <v>294</v>
      </c>
      <c r="T352" s="111">
        <v>6.1</v>
      </c>
      <c r="U352" s="27" t="s">
        <v>254</v>
      </c>
      <c r="V352" s="26">
        <v>31.2</v>
      </c>
      <c r="W352" s="110" t="s">
        <v>217</v>
      </c>
      <c r="X352" s="111">
        <v>5.0999999999999996</v>
      </c>
      <c r="Y352" s="110" t="s">
        <v>182</v>
      </c>
      <c r="Z352" s="111">
        <v>4.3</v>
      </c>
      <c r="AA352" s="110" t="s">
        <v>277</v>
      </c>
      <c r="AB352" s="111">
        <v>4.2</v>
      </c>
      <c r="AC352" s="110" t="s">
        <v>190</v>
      </c>
      <c r="AD352" s="111">
        <v>8</v>
      </c>
      <c r="AE352" s="110" t="s">
        <v>277</v>
      </c>
      <c r="AF352" s="111">
        <v>4.2</v>
      </c>
      <c r="AG352" s="27" t="s">
        <v>234</v>
      </c>
      <c r="AH352" s="26">
        <v>31.2</v>
      </c>
      <c r="AI352" s="27" t="s">
        <v>235</v>
      </c>
      <c r="AJ352" s="26">
        <v>36.5</v>
      </c>
      <c r="AK352" s="27" t="s">
        <v>210</v>
      </c>
      <c r="AL352" s="26">
        <v>40.700000000000003</v>
      </c>
      <c r="AM352" s="27" t="s">
        <v>254</v>
      </c>
      <c r="AN352" s="26">
        <v>31.2</v>
      </c>
      <c r="AO352" s="27" t="s">
        <v>171</v>
      </c>
      <c r="AP352" s="26">
        <v>26.1</v>
      </c>
      <c r="AQ352" s="27" t="s">
        <v>254</v>
      </c>
      <c r="AR352" s="26">
        <v>31.2</v>
      </c>
      <c r="AS352" s="27" t="s">
        <v>235</v>
      </c>
      <c r="AT352" s="26">
        <v>36.5</v>
      </c>
      <c r="AU352" s="110" t="s">
        <v>182</v>
      </c>
      <c r="AV352" s="111">
        <v>4.3</v>
      </c>
    </row>
    <row r="353" spans="1:48" s="16" customFormat="1" x14ac:dyDescent="0.25">
      <c r="A353" s="12"/>
      <c r="B353" s="13"/>
      <c r="C353" s="14"/>
      <c r="E353" s="110" t="s">
        <v>222</v>
      </c>
      <c r="F353" s="111">
        <v>10.5</v>
      </c>
      <c r="G353" s="27"/>
      <c r="H353" s="26"/>
      <c r="I353" s="27" t="s">
        <v>177</v>
      </c>
      <c r="J353" s="26">
        <v>24</v>
      </c>
      <c r="K353" s="27" t="s">
        <v>208</v>
      </c>
      <c r="L353" s="26">
        <v>38.9</v>
      </c>
      <c r="M353" s="27" t="s">
        <v>171</v>
      </c>
      <c r="N353" s="26">
        <v>26.1</v>
      </c>
      <c r="O353" s="27" t="s">
        <v>254</v>
      </c>
      <c r="P353" s="26">
        <v>31.2</v>
      </c>
      <c r="Q353" s="27" t="s">
        <v>254</v>
      </c>
      <c r="R353" s="26">
        <v>31.2</v>
      </c>
      <c r="S353" s="110" t="s">
        <v>209</v>
      </c>
      <c r="T353" s="111">
        <v>-0.1</v>
      </c>
      <c r="U353" s="27" t="s">
        <v>189</v>
      </c>
      <c r="V353" s="26">
        <v>25.7</v>
      </c>
      <c r="W353" s="27" t="s">
        <v>186</v>
      </c>
      <c r="X353" s="26">
        <v>34.200000000000003</v>
      </c>
      <c r="Y353" s="27" t="s">
        <v>171</v>
      </c>
      <c r="Z353" s="26">
        <v>26.1</v>
      </c>
      <c r="AA353" s="110" t="s">
        <v>183</v>
      </c>
      <c r="AB353" s="111">
        <v>7.6</v>
      </c>
      <c r="AC353" s="27" t="s">
        <v>171</v>
      </c>
      <c r="AD353" s="26">
        <v>26.1</v>
      </c>
      <c r="AE353" s="27" t="s">
        <v>254</v>
      </c>
      <c r="AF353" s="26">
        <v>31.2</v>
      </c>
      <c r="AG353" s="110" t="s">
        <v>193</v>
      </c>
      <c r="AH353" s="111">
        <v>9.1999999999999993</v>
      </c>
      <c r="AI353" s="27" t="s">
        <v>171</v>
      </c>
      <c r="AJ353" s="26">
        <v>26.1</v>
      </c>
      <c r="AK353" s="27" t="s">
        <v>163</v>
      </c>
      <c r="AL353" s="26">
        <v>29.5</v>
      </c>
      <c r="AM353" s="27" t="s">
        <v>177</v>
      </c>
      <c r="AN353" s="26">
        <v>24</v>
      </c>
      <c r="AO353" s="27" t="s">
        <v>177</v>
      </c>
      <c r="AP353" s="26">
        <v>24</v>
      </c>
      <c r="AQ353" s="27" t="s">
        <v>186</v>
      </c>
      <c r="AR353" s="26">
        <v>34.200000000000003</v>
      </c>
      <c r="AS353" s="27" t="s">
        <v>171</v>
      </c>
      <c r="AT353" s="26">
        <v>26.1</v>
      </c>
      <c r="AU353" s="110" t="s">
        <v>277</v>
      </c>
      <c r="AV353" s="111">
        <v>4.2</v>
      </c>
    </row>
    <row r="354" spans="1:48" s="16" customFormat="1" x14ac:dyDescent="0.25">
      <c r="A354" s="12"/>
      <c r="B354" s="13"/>
      <c r="C354" s="14"/>
      <c r="E354" s="27" t="s">
        <v>171</v>
      </c>
      <c r="F354" s="26">
        <v>26.1</v>
      </c>
      <c r="G354" s="27"/>
      <c r="H354" s="26"/>
      <c r="I354" s="110" t="s">
        <v>223</v>
      </c>
      <c r="J354" s="111">
        <v>4.9000000000000004</v>
      </c>
      <c r="K354" s="110" t="s">
        <v>213</v>
      </c>
      <c r="L354" s="111">
        <v>6.3</v>
      </c>
      <c r="M354" s="27" t="s">
        <v>189</v>
      </c>
      <c r="N354" s="26">
        <v>25.7</v>
      </c>
      <c r="O354" s="110" t="s">
        <v>183</v>
      </c>
      <c r="P354" s="111">
        <v>7.6</v>
      </c>
      <c r="Q354" s="27" t="s">
        <v>171</v>
      </c>
      <c r="R354" s="26">
        <v>26.1</v>
      </c>
      <c r="S354" s="27" t="s">
        <v>163</v>
      </c>
      <c r="T354" s="26">
        <v>29.5</v>
      </c>
      <c r="U354" s="110" t="s">
        <v>165</v>
      </c>
      <c r="V354" s="111">
        <v>10.9</v>
      </c>
      <c r="W354" s="110" t="s">
        <v>295</v>
      </c>
      <c r="X354" s="111">
        <v>5.7</v>
      </c>
      <c r="Y354" s="110" t="s">
        <v>294</v>
      </c>
      <c r="Z354" s="111">
        <v>6.1</v>
      </c>
      <c r="AA354" s="27" t="s">
        <v>171</v>
      </c>
      <c r="AB354" s="26">
        <v>26.1</v>
      </c>
      <c r="AC354" s="27" t="s">
        <v>177</v>
      </c>
      <c r="AD354" s="26">
        <v>24</v>
      </c>
      <c r="AE354" s="27" t="s">
        <v>171</v>
      </c>
      <c r="AF354" s="26">
        <v>26.1</v>
      </c>
      <c r="AG354" s="110" t="s">
        <v>209</v>
      </c>
      <c r="AH354" s="111">
        <v>-0.1</v>
      </c>
      <c r="AI354" s="110" t="s">
        <v>193</v>
      </c>
      <c r="AJ354" s="111">
        <v>9.1999999999999993</v>
      </c>
      <c r="AK354" s="110" t="s">
        <v>198</v>
      </c>
      <c r="AL354" s="111">
        <v>2.4</v>
      </c>
      <c r="AM354" s="27" t="s">
        <v>189</v>
      </c>
      <c r="AN354" s="26">
        <v>25.7</v>
      </c>
      <c r="AO354" s="27" t="s">
        <v>189</v>
      </c>
      <c r="AP354" s="26">
        <v>25.7</v>
      </c>
      <c r="AQ354" s="27" t="s">
        <v>189</v>
      </c>
      <c r="AR354" s="26">
        <v>25.7</v>
      </c>
      <c r="AS354" s="27" t="s">
        <v>189</v>
      </c>
      <c r="AT354" s="26">
        <v>25.7</v>
      </c>
      <c r="AU354" s="27" t="s">
        <v>171</v>
      </c>
      <c r="AV354" s="26">
        <v>26.1</v>
      </c>
    </row>
    <row r="355" spans="1:48" s="16" customFormat="1" x14ac:dyDescent="0.25">
      <c r="A355" s="12"/>
      <c r="B355" s="13"/>
      <c r="C355" s="14"/>
      <c r="E355" s="110" t="s">
        <v>184</v>
      </c>
      <c r="F355" s="111">
        <v>6.1</v>
      </c>
      <c r="G355" s="27"/>
      <c r="H355" s="26"/>
      <c r="I355" s="27" t="s">
        <v>163</v>
      </c>
      <c r="J355" s="26">
        <v>29.5</v>
      </c>
      <c r="K355" s="110" t="s">
        <v>209</v>
      </c>
      <c r="L355" s="111">
        <v>-0.1</v>
      </c>
      <c r="M355" s="27" t="s">
        <v>163</v>
      </c>
      <c r="N355" s="26">
        <v>29.5</v>
      </c>
      <c r="O355" s="27" t="s">
        <v>197</v>
      </c>
      <c r="P355" s="26">
        <v>29.7</v>
      </c>
      <c r="Q355" s="110" t="s">
        <v>165</v>
      </c>
      <c r="R355" s="111">
        <v>10.9</v>
      </c>
      <c r="S355" s="27" t="s">
        <v>194</v>
      </c>
      <c r="T355" s="26">
        <v>30.5</v>
      </c>
      <c r="U355" s="27" t="s">
        <v>163</v>
      </c>
      <c r="V355" s="26">
        <v>29.5</v>
      </c>
      <c r="W355" s="27" t="s">
        <v>163</v>
      </c>
      <c r="X355" s="26">
        <v>29.5</v>
      </c>
      <c r="Y355" s="110" t="s">
        <v>193</v>
      </c>
      <c r="Z355" s="111">
        <v>9.1999999999999993</v>
      </c>
      <c r="AA355" s="27" t="s">
        <v>163</v>
      </c>
      <c r="AB355" s="26">
        <v>29.5</v>
      </c>
      <c r="AC355" s="27" t="s">
        <v>189</v>
      </c>
      <c r="AD355" s="26">
        <v>25.7</v>
      </c>
      <c r="AE355" s="27" t="s">
        <v>212</v>
      </c>
      <c r="AF355" s="26">
        <v>49.6</v>
      </c>
      <c r="AG355" s="27" t="s">
        <v>163</v>
      </c>
      <c r="AH355" s="26">
        <v>29.5</v>
      </c>
      <c r="AI355" s="27" t="s">
        <v>163</v>
      </c>
      <c r="AJ355" s="26">
        <v>29.5</v>
      </c>
      <c r="AK355" s="27" t="s">
        <v>166</v>
      </c>
      <c r="AL355" s="26">
        <v>30.2</v>
      </c>
      <c r="AM355" s="27" t="s">
        <v>163</v>
      </c>
      <c r="AN355" s="26">
        <v>29.5</v>
      </c>
      <c r="AO355" s="27" t="s">
        <v>172</v>
      </c>
      <c r="AP355" s="26">
        <v>23.1</v>
      </c>
      <c r="AQ355" s="27" t="s">
        <v>172</v>
      </c>
      <c r="AR355" s="26">
        <v>23.1</v>
      </c>
      <c r="AS355" s="27" t="s">
        <v>163</v>
      </c>
      <c r="AT355" s="26">
        <v>29.5</v>
      </c>
      <c r="AU355" s="110" t="s">
        <v>184</v>
      </c>
      <c r="AV355" s="111">
        <v>6.1</v>
      </c>
    </row>
    <row r="356" spans="1:48" s="16" customFormat="1" x14ac:dyDescent="0.25">
      <c r="A356" s="12"/>
      <c r="B356" s="13"/>
      <c r="C356" s="14"/>
      <c r="E356" s="27" t="s">
        <v>163</v>
      </c>
      <c r="F356" s="26">
        <v>29.5</v>
      </c>
      <c r="G356" s="27"/>
      <c r="H356" s="26"/>
      <c r="I356" s="27" t="s">
        <v>278</v>
      </c>
      <c r="J356" s="26">
        <v>29.9</v>
      </c>
      <c r="K356" s="27"/>
      <c r="L356" s="26"/>
      <c r="M356" s="110" t="s">
        <v>198</v>
      </c>
      <c r="N356" s="111">
        <v>2.4</v>
      </c>
      <c r="O356" s="27" t="s">
        <v>212</v>
      </c>
      <c r="P356" s="26">
        <v>49.6</v>
      </c>
      <c r="Q356" s="27" t="s">
        <v>163</v>
      </c>
      <c r="R356" s="26">
        <v>29.5</v>
      </c>
      <c r="S356" s="27"/>
      <c r="T356" s="26"/>
      <c r="U356" s="110" t="s">
        <v>198</v>
      </c>
      <c r="V356" s="111">
        <v>2.4</v>
      </c>
      <c r="W356" s="27" t="s">
        <v>194</v>
      </c>
      <c r="X356" s="26">
        <v>30.5</v>
      </c>
      <c r="Y356" s="27" t="s">
        <v>163</v>
      </c>
      <c r="Z356" s="26">
        <v>29.5</v>
      </c>
      <c r="AA356" s="110" t="s">
        <v>198</v>
      </c>
      <c r="AB356" s="111">
        <v>2.4</v>
      </c>
      <c r="AC356" s="110" t="s">
        <v>193</v>
      </c>
      <c r="AD356" s="111">
        <v>9.1999999999999993</v>
      </c>
      <c r="AE356" s="27" t="s">
        <v>163</v>
      </c>
      <c r="AF356" s="26">
        <v>29.5</v>
      </c>
      <c r="AG356" s="27" t="s">
        <v>194</v>
      </c>
      <c r="AH356" s="26">
        <v>30.5</v>
      </c>
      <c r="AI356" s="110" t="s">
        <v>198</v>
      </c>
      <c r="AJ356" s="111">
        <v>2.4</v>
      </c>
      <c r="AK356" s="27" t="s">
        <v>278</v>
      </c>
      <c r="AL356" s="26">
        <v>29.9</v>
      </c>
      <c r="AM356" s="110" t="s">
        <v>198</v>
      </c>
      <c r="AN356" s="111">
        <v>2.4</v>
      </c>
      <c r="AO356" s="27" t="s">
        <v>163</v>
      </c>
      <c r="AP356" s="26">
        <v>29.5</v>
      </c>
      <c r="AQ356" s="110" t="s">
        <v>213</v>
      </c>
      <c r="AR356" s="111">
        <v>6.3</v>
      </c>
      <c r="AS356" s="27" t="s">
        <v>166</v>
      </c>
      <c r="AT356" s="26">
        <v>30.2</v>
      </c>
      <c r="AU356" s="110" t="s">
        <v>213</v>
      </c>
      <c r="AV356" s="111">
        <v>6.3</v>
      </c>
    </row>
    <row r="357" spans="1:48" s="16" customFormat="1" x14ac:dyDescent="0.25">
      <c r="A357" s="12"/>
      <c r="B357" s="13"/>
      <c r="C357" s="14"/>
      <c r="E357" s="110" t="s">
        <v>198</v>
      </c>
      <c r="F357" s="111">
        <v>2.4</v>
      </c>
      <c r="G357" s="27"/>
      <c r="H357" s="26"/>
      <c r="I357" s="27"/>
      <c r="J357" s="26"/>
      <c r="K357" s="27"/>
      <c r="L357" s="26"/>
      <c r="M357" s="27"/>
      <c r="N357" s="26"/>
      <c r="O357" s="27" t="s">
        <v>163</v>
      </c>
      <c r="P357" s="26">
        <v>29.5</v>
      </c>
      <c r="Q357" s="110" t="s">
        <v>198</v>
      </c>
      <c r="R357" s="111">
        <v>2.4</v>
      </c>
      <c r="S357" s="27"/>
      <c r="T357" s="26"/>
      <c r="U357" s="27"/>
      <c r="V357" s="26"/>
      <c r="W357" s="110" t="s">
        <v>198</v>
      </c>
      <c r="X357" s="111">
        <v>2.4</v>
      </c>
      <c r="Y357" s="27" t="s">
        <v>194</v>
      </c>
      <c r="Z357" s="26">
        <v>30.5</v>
      </c>
      <c r="AA357" s="27" t="s">
        <v>166</v>
      </c>
      <c r="AB357" s="26">
        <v>30.2</v>
      </c>
      <c r="AC357" s="27" t="s">
        <v>163</v>
      </c>
      <c r="AD357" s="26">
        <v>29.5</v>
      </c>
      <c r="AE357" s="110" t="s">
        <v>198</v>
      </c>
      <c r="AF357" s="111">
        <v>2.4</v>
      </c>
      <c r="AG357" s="27"/>
      <c r="AH357" s="26"/>
      <c r="AI357" s="27"/>
      <c r="AJ357" s="26"/>
      <c r="AK357" s="27"/>
      <c r="AL357" s="26"/>
      <c r="AM357" s="27"/>
      <c r="AN357" s="26"/>
      <c r="AO357" s="27"/>
      <c r="AP357" s="26"/>
      <c r="AQ357" s="27" t="s">
        <v>163</v>
      </c>
      <c r="AR357" s="26">
        <v>29.5</v>
      </c>
      <c r="AS357" s="27"/>
      <c r="AT357" s="26"/>
      <c r="AU357" s="110" t="s">
        <v>198</v>
      </c>
      <c r="AV357" s="111">
        <v>2.4</v>
      </c>
    </row>
    <row r="358" spans="1:48" s="16" customFormat="1" x14ac:dyDescent="0.25">
      <c r="A358" s="12"/>
      <c r="B358" s="13"/>
      <c r="C358" s="14"/>
      <c r="E358" s="27" t="s">
        <v>166</v>
      </c>
      <c r="F358" s="26">
        <v>30.2</v>
      </c>
      <c r="G358" s="27"/>
      <c r="H358" s="26"/>
      <c r="I358" s="27"/>
      <c r="J358" s="26"/>
      <c r="K358" s="27"/>
      <c r="L358" s="26"/>
      <c r="M358" s="27"/>
      <c r="N358" s="26"/>
      <c r="O358" s="27" t="s">
        <v>260</v>
      </c>
      <c r="P358" s="26">
        <v>34.1</v>
      </c>
      <c r="Q358" s="27"/>
      <c r="R358" s="26"/>
      <c r="S358" s="27"/>
      <c r="T358" s="26"/>
      <c r="U358" s="27"/>
      <c r="V358" s="26"/>
      <c r="W358" s="27" t="s">
        <v>166</v>
      </c>
      <c r="X358" s="26">
        <v>30.2</v>
      </c>
      <c r="Y358" s="27"/>
      <c r="Z358" s="26"/>
      <c r="AA358" s="27"/>
      <c r="AB358" s="26"/>
      <c r="AC358" s="110" t="s">
        <v>198</v>
      </c>
      <c r="AD358" s="111">
        <v>2.4</v>
      </c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  <c r="AU358" s="27"/>
      <c r="AV358" s="26"/>
    </row>
    <row r="359" spans="1:48" x14ac:dyDescent="0.25">
      <c r="A359" s="12"/>
      <c r="B359" s="13"/>
      <c r="C359" s="14"/>
      <c r="E359" s="27"/>
      <c r="F359" s="26"/>
      <c r="G359" s="27"/>
      <c r="H359" s="26"/>
      <c r="I359" s="27"/>
      <c r="J359" s="26"/>
      <c r="K359" s="28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7"/>
      <c r="AN359" s="26"/>
      <c r="AO359" s="28"/>
      <c r="AP359" s="26"/>
      <c r="AQ359" s="28"/>
      <c r="AR359" s="26"/>
      <c r="AS359" s="27"/>
      <c r="AT359" s="26"/>
      <c r="AU359" s="27"/>
      <c r="AV359" s="26"/>
    </row>
    <row r="360" spans="1:48" s="10" customFormat="1" x14ac:dyDescent="0.25">
      <c r="A360" s="12"/>
      <c r="B360" s="13"/>
      <c r="C360" s="14"/>
      <c r="E360" s="17"/>
      <c r="F360" s="15">
        <f>SUM(F349:F359)</f>
        <v>177</v>
      </c>
      <c r="G360" s="17"/>
      <c r="H360" s="15"/>
      <c r="I360" s="17"/>
      <c r="J360" s="15">
        <f>SUM(J349:J359)</f>
        <v>168.6</v>
      </c>
      <c r="K360" s="18"/>
      <c r="L360" s="15">
        <f>SUM(L349:L359)</f>
        <v>144.40000000000003</v>
      </c>
      <c r="M360" s="17"/>
      <c r="N360" s="15">
        <f>SUM(N349:N359)</f>
        <v>189.29999999999998</v>
      </c>
      <c r="O360" s="17"/>
      <c r="P360" s="15">
        <f>SUM(P349:P359)</f>
        <v>356.7</v>
      </c>
      <c r="Q360" s="17"/>
      <c r="R360" s="15">
        <f>SUM(R349:R359)</f>
        <v>171.70000000000002</v>
      </c>
      <c r="S360" s="17"/>
      <c r="T360" s="15">
        <f>SUM(T349:T359)</f>
        <v>145.9</v>
      </c>
      <c r="U360" s="17"/>
      <c r="V360" s="15">
        <f>SUM(V349:V359)</f>
        <v>178.70000000000002</v>
      </c>
      <c r="W360" s="17"/>
      <c r="X360" s="15">
        <f>SUM(X349:X359)</f>
        <v>204.7</v>
      </c>
      <c r="Y360" s="17"/>
      <c r="Z360" s="15">
        <f>SUM(Z349:Z359)</f>
        <v>144.89999999999998</v>
      </c>
      <c r="AA360" s="17"/>
      <c r="AB360" s="15">
        <f>SUM(AB349:AB359)</f>
        <v>168.79999999999998</v>
      </c>
      <c r="AC360" s="17"/>
      <c r="AD360" s="15">
        <f>SUM(AD349:AD359)</f>
        <v>218.49999999999997</v>
      </c>
      <c r="AE360" s="17"/>
      <c r="AF360" s="15">
        <f>SUM(AF349:AF359)</f>
        <v>177</v>
      </c>
      <c r="AG360" s="17"/>
      <c r="AH360" s="15">
        <f>SUM(AH349:AH359)</f>
        <v>121.80000000000001</v>
      </c>
      <c r="AI360" s="17"/>
      <c r="AJ360" s="15">
        <f>SUM(AJ349:AJ359)</f>
        <v>171.79999999999998</v>
      </c>
      <c r="AK360" s="17"/>
      <c r="AL360" s="15">
        <f>SUM(AL349:AL359)</f>
        <v>193.4</v>
      </c>
      <c r="AM360" s="17"/>
      <c r="AN360" s="15">
        <f>SUM(AN349:AN359)</f>
        <v>191.6</v>
      </c>
      <c r="AO360" s="18"/>
      <c r="AP360" s="15">
        <f>SUM(AP349:AP359)</f>
        <v>185.79999999999998</v>
      </c>
      <c r="AQ360" s="18"/>
      <c r="AR360" s="15">
        <f>SUM(AR349:AR359)</f>
        <v>195.6</v>
      </c>
      <c r="AS360" s="17"/>
      <c r="AT360" s="15">
        <f>SUM(AT349:AT359)</f>
        <v>251.39999999999998</v>
      </c>
      <c r="AU360" s="17"/>
      <c r="AV360" s="15">
        <f>SUM(AV349:AV359)</f>
        <v>81.899999999999991</v>
      </c>
    </row>
    <row r="361" spans="1:48" x14ac:dyDescent="0.25">
      <c r="A361" s="12"/>
      <c r="B361" s="13"/>
      <c r="C361" s="14"/>
      <c r="E361" s="27"/>
      <c r="F361" s="26"/>
      <c r="G361" s="27"/>
      <c r="H361" s="26"/>
      <c r="I361" s="27"/>
      <c r="J361" s="26"/>
      <c r="K361" s="28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7"/>
      <c r="AN361" s="26"/>
      <c r="AO361" s="28"/>
      <c r="AP361" s="26"/>
      <c r="AQ361" s="28"/>
      <c r="AR361" s="26"/>
      <c r="AS361" s="27"/>
      <c r="AT361" s="26"/>
      <c r="AU361" s="27"/>
      <c r="AV361" s="26"/>
    </row>
    <row r="362" spans="1:48" s="16" customFormat="1" x14ac:dyDescent="0.25">
      <c r="A362" s="12"/>
      <c r="B362" s="13"/>
      <c r="C362" s="14"/>
      <c r="E362" s="110" t="s">
        <v>171</v>
      </c>
      <c r="F362" s="111">
        <v>2.6</v>
      </c>
      <c r="G362" s="27"/>
      <c r="H362" s="26"/>
      <c r="I362" s="27" t="s">
        <v>254</v>
      </c>
      <c r="J362" s="26">
        <v>40.700000000000003</v>
      </c>
      <c r="K362" s="110" t="s">
        <v>233</v>
      </c>
      <c r="L362" s="111">
        <v>6.4</v>
      </c>
      <c r="M362" s="110" t="s">
        <v>162</v>
      </c>
      <c r="N362" s="111">
        <v>-0.3</v>
      </c>
      <c r="O362" s="110" t="s">
        <v>162</v>
      </c>
      <c r="P362" s="111">
        <v>-0.3</v>
      </c>
      <c r="Q362" s="110" t="s">
        <v>263</v>
      </c>
      <c r="R362" s="111">
        <v>7.1</v>
      </c>
      <c r="S362" s="110" t="s">
        <v>162</v>
      </c>
      <c r="T362" s="111">
        <v>-0.3</v>
      </c>
      <c r="U362" s="110" t="s">
        <v>162</v>
      </c>
      <c r="V362" s="111">
        <v>-0.3</v>
      </c>
      <c r="W362" s="110" t="s">
        <v>162</v>
      </c>
      <c r="X362" s="111">
        <v>-0.3</v>
      </c>
      <c r="Y362" s="110" t="s">
        <v>171</v>
      </c>
      <c r="Z362" s="111">
        <v>2.6</v>
      </c>
      <c r="AA362" s="110" t="s">
        <v>171</v>
      </c>
      <c r="AB362" s="111">
        <v>2.6</v>
      </c>
      <c r="AC362" s="110" t="s">
        <v>171</v>
      </c>
      <c r="AD362" s="111">
        <v>2.6</v>
      </c>
      <c r="AE362" s="27" t="s">
        <v>254</v>
      </c>
      <c r="AF362" s="26">
        <v>40.700000000000003</v>
      </c>
      <c r="AG362" s="110" t="s">
        <v>234</v>
      </c>
      <c r="AH362" s="111">
        <v>3.8</v>
      </c>
      <c r="AI362" s="110" t="s">
        <v>162</v>
      </c>
      <c r="AJ362" s="111">
        <v>-0.3</v>
      </c>
      <c r="AK362" s="110" t="s">
        <v>171</v>
      </c>
      <c r="AL362" s="111">
        <v>2.6</v>
      </c>
      <c r="AM362" s="110" t="s">
        <v>162</v>
      </c>
      <c r="AN362" s="111">
        <v>-0.3</v>
      </c>
      <c r="AO362" s="110" t="s">
        <v>171</v>
      </c>
      <c r="AP362" s="111">
        <v>2.6</v>
      </c>
      <c r="AQ362" s="27" t="s">
        <v>254</v>
      </c>
      <c r="AR362" s="26">
        <v>40.700000000000003</v>
      </c>
      <c r="AS362" s="110" t="s">
        <v>162</v>
      </c>
      <c r="AT362" s="111">
        <v>-0.3</v>
      </c>
      <c r="AU362" s="110" t="s">
        <v>171</v>
      </c>
      <c r="AV362" s="111">
        <v>2.6</v>
      </c>
    </row>
    <row r="363" spans="1:48" s="16" customFormat="1" x14ac:dyDescent="0.25">
      <c r="A363" s="12"/>
      <c r="B363" s="13"/>
      <c r="C363" s="14"/>
      <c r="E363" s="27" t="s">
        <v>163</v>
      </c>
      <c r="F363" s="26">
        <v>30.6</v>
      </c>
      <c r="G363" s="27"/>
      <c r="H363" s="26"/>
      <c r="I363" s="110" t="s">
        <v>177</v>
      </c>
      <c r="J363" s="111">
        <v>10.5</v>
      </c>
      <c r="K363" s="27" t="s">
        <v>240</v>
      </c>
      <c r="L363" s="26">
        <v>30.2</v>
      </c>
      <c r="M363" s="110" t="s">
        <v>171</v>
      </c>
      <c r="N363" s="111">
        <v>2.6</v>
      </c>
      <c r="O363" s="110" t="s">
        <v>263</v>
      </c>
      <c r="P363" s="111">
        <v>7.1</v>
      </c>
      <c r="Q363" s="27" t="s">
        <v>254</v>
      </c>
      <c r="R363" s="26">
        <v>40.700000000000003</v>
      </c>
      <c r="S363" s="27" t="s">
        <v>163</v>
      </c>
      <c r="T363" s="26">
        <v>30.6</v>
      </c>
      <c r="U363" s="27" t="s">
        <v>254</v>
      </c>
      <c r="V363" s="26">
        <v>40.700000000000003</v>
      </c>
      <c r="W363" s="27" t="s">
        <v>186</v>
      </c>
      <c r="X363" s="26">
        <v>26.7</v>
      </c>
      <c r="Y363" s="27" t="s">
        <v>163</v>
      </c>
      <c r="Z363" s="26">
        <v>30.6</v>
      </c>
      <c r="AA363" s="27" t="s">
        <v>163</v>
      </c>
      <c r="AB363" s="26">
        <v>30.6</v>
      </c>
      <c r="AC363" s="110" t="s">
        <v>177</v>
      </c>
      <c r="AD363" s="111">
        <v>10.5</v>
      </c>
      <c r="AE363" s="110" t="s">
        <v>171</v>
      </c>
      <c r="AF363" s="111">
        <v>2.6</v>
      </c>
      <c r="AG363" s="27" t="s">
        <v>163</v>
      </c>
      <c r="AH363" s="26">
        <v>30.6</v>
      </c>
      <c r="AI363" s="27" t="s">
        <v>235</v>
      </c>
      <c r="AJ363" s="26">
        <v>34</v>
      </c>
      <c r="AK363" s="110" t="s">
        <v>210</v>
      </c>
      <c r="AL363" s="111">
        <v>6.1</v>
      </c>
      <c r="AM363" s="27" t="s">
        <v>254</v>
      </c>
      <c r="AN363" s="26">
        <v>40.700000000000003</v>
      </c>
      <c r="AO363" s="110" t="s">
        <v>177</v>
      </c>
      <c r="AP363" s="111">
        <v>10.5</v>
      </c>
      <c r="AQ363" s="27" t="s">
        <v>186</v>
      </c>
      <c r="AR363" s="26">
        <v>26.7</v>
      </c>
      <c r="AS363" s="27" t="s">
        <v>235</v>
      </c>
      <c r="AT363" s="26">
        <v>34</v>
      </c>
      <c r="AU363" s="27"/>
      <c r="AV363" s="26"/>
    </row>
    <row r="364" spans="1:48" s="16" customFormat="1" x14ac:dyDescent="0.25">
      <c r="A364" s="12"/>
      <c r="B364" s="13"/>
      <c r="C364" s="14"/>
      <c r="E364" s="27" t="s">
        <v>166</v>
      </c>
      <c r="F364" s="26">
        <v>31.5</v>
      </c>
      <c r="G364" s="27"/>
      <c r="H364" s="26"/>
      <c r="I364" s="27" t="s">
        <v>163</v>
      </c>
      <c r="J364" s="26">
        <v>30.6</v>
      </c>
      <c r="K364" s="110" t="s">
        <v>208</v>
      </c>
      <c r="L364" s="111">
        <v>4.3</v>
      </c>
      <c r="M364" s="27" t="s">
        <v>189</v>
      </c>
      <c r="N364" s="26">
        <v>24.9</v>
      </c>
      <c r="O364" s="27" t="s">
        <v>254</v>
      </c>
      <c r="P364" s="26">
        <v>40.700000000000003</v>
      </c>
      <c r="Q364" s="110" t="s">
        <v>171</v>
      </c>
      <c r="R364" s="111">
        <v>2.6</v>
      </c>
      <c r="S364" s="27" t="s">
        <v>194</v>
      </c>
      <c r="T364" s="26">
        <v>26.4</v>
      </c>
      <c r="U364" s="27" t="s">
        <v>189</v>
      </c>
      <c r="V364" s="26">
        <v>24.9</v>
      </c>
      <c r="W364" s="27" t="s">
        <v>163</v>
      </c>
      <c r="X364" s="26">
        <v>30.6</v>
      </c>
      <c r="Y364" s="27" t="s">
        <v>194</v>
      </c>
      <c r="Z364" s="26">
        <v>26.4</v>
      </c>
      <c r="AA364" s="27" t="s">
        <v>166</v>
      </c>
      <c r="AB364" s="26">
        <v>31.5</v>
      </c>
      <c r="AC364" s="27" t="s">
        <v>189</v>
      </c>
      <c r="AD364" s="26">
        <v>24.9</v>
      </c>
      <c r="AE364" s="110" t="s">
        <v>212</v>
      </c>
      <c r="AF364" s="111">
        <v>9</v>
      </c>
      <c r="AG364" s="27" t="s">
        <v>194</v>
      </c>
      <c r="AH364" s="26">
        <v>26.4</v>
      </c>
      <c r="AI364" s="110" t="s">
        <v>171</v>
      </c>
      <c r="AJ364" s="111">
        <v>2.6</v>
      </c>
      <c r="AK364" s="27" t="s">
        <v>163</v>
      </c>
      <c r="AL364" s="26">
        <v>30.6</v>
      </c>
      <c r="AM364" s="110" t="s">
        <v>177</v>
      </c>
      <c r="AN364" s="111">
        <v>10.5</v>
      </c>
      <c r="AO364" s="27" t="s">
        <v>189</v>
      </c>
      <c r="AP364" s="26">
        <v>24.9</v>
      </c>
      <c r="AQ364" s="27" t="s">
        <v>189</v>
      </c>
      <c r="AR364" s="26">
        <v>24.9</v>
      </c>
      <c r="AS364" s="110" t="s">
        <v>171</v>
      </c>
      <c r="AT364" s="111">
        <v>2.6</v>
      </c>
      <c r="AU364" s="27"/>
      <c r="AV364" s="26"/>
    </row>
    <row r="365" spans="1:48" s="16" customFormat="1" x14ac:dyDescent="0.25">
      <c r="A365" s="12"/>
      <c r="B365" s="13"/>
      <c r="C365" s="14"/>
      <c r="E365" s="27"/>
      <c r="F365" s="26"/>
      <c r="G365" s="27"/>
      <c r="H365" s="26"/>
      <c r="I365" s="27" t="s">
        <v>278</v>
      </c>
      <c r="J365" s="26">
        <v>24</v>
      </c>
      <c r="K365" s="27"/>
      <c r="L365" s="26"/>
      <c r="M365" s="27" t="s">
        <v>163</v>
      </c>
      <c r="N365" s="26">
        <v>30.6</v>
      </c>
      <c r="O365" s="27" t="s">
        <v>197</v>
      </c>
      <c r="P365" s="26">
        <v>29.9</v>
      </c>
      <c r="Q365" s="27" t="s">
        <v>163</v>
      </c>
      <c r="R365" s="26">
        <v>30.6</v>
      </c>
      <c r="S365" s="27"/>
      <c r="T365" s="26"/>
      <c r="U365" s="27" t="s">
        <v>163</v>
      </c>
      <c r="V365" s="26">
        <v>30.6</v>
      </c>
      <c r="W365" s="27" t="s">
        <v>194</v>
      </c>
      <c r="X365" s="26">
        <v>26.4</v>
      </c>
      <c r="Y365" s="27"/>
      <c r="Z365" s="26"/>
      <c r="AA365" s="27"/>
      <c r="AB365" s="26"/>
      <c r="AC365" s="27" t="s">
        <v>163</v>
      </c>
      <c r="AD365" s="26">
        <v>30.6</v>
      </c>
      <c r="AE365" s="27" t="s">
        <v>163</v>
      </c>
      <c r="AF365" s="26">
        <v>30.6</v>
      </c>
      <c r="AG365" s="27"/>
      <c r="AH365" s="26"/>
      <c r="AI365" s="27" t="s">
        <v>163</v>
      </c>
      <c r="AJ365" s="26">
        <v>30.6</v>
      </c>
      <c r="AK365" s="27" t="s">
        <v>166</v>
      </c>
      <c r="AL365" s="26">
        <v>31.5</v>
      </c>
      <c r="AM365" s="27" t="s">
        <v>189</v>
      </c>
      <c r="AN365" s="26">
        <v>24.9</v>
      </c>
      <c r="AO365" s="27" t="s">
        <v>172</v>
      </c>
      <c r="AP365" s="26">
        <v>23.9</v>
      </c>
      <c r="AQ365" s="27" t="s">
        <v>172</v>
      </c>
      <c r="AR365" s="26">
        <v>23.9</v>
      </c>
      <c r="AS365" s="27" t="s">
        <v>189</v>
      </c>
      <c r="AT365" s="26">
        <v>24.9</v>
      </c>
      <c r="AU365" s="27"/>
      <c r="AV365" s="26"/>
    </row>
    <row r="366" spans="1:48" s="16" customFormat="1" x14ac:dyDescent="0.25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27"/>
      <c r="N366" s="26"/>
      <c r="O366" s="110" t="s">
        <v>212</v>
      </c>
      <c r="P366" s="111">
        <v>9</v>
      </c>
      <c r="Q366" s="27"/>
      <c r="R366" s="26"/>
      <c r="S366" s="27"/>
      <c r="T366" s="26"/>
      <c r="U366" s="27"/>
      <c r="V366" s="26"/>
      <c r="W366" s="27" t="s">
        <v>166</v>
      </c>
      <c r="X366" s="26">
        <v>31.5</v>
      </c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/>
      <c r="AJ366" s="26"/>
      <c r="AK366" s="27" t="s">
        <v>278</v>
      </c>
      <c r="AL366" s="26">
        <v>24</v>
      </c>
      <c r="AM366" s="27" t="s">
        <v>163</v>
      </c>
      <c r="AN366" s="26">
        <v>30.6</v>
      </c>
      <c r="AO366" s="27" t="s">
        <v>163</v>
      </c>
      <c r="AP366" s="26">
        <v>30.6</v>
      </c>
      <c r="AQ366" s="27" t="s">
        <v>163</v>
      </c>
      <c r="AR366" s="26">
        <v>30.6</v>
      </c>
      <c r="AS366" s="27" t="s">
        <v>163</v>
      </c>
      <c r="AT366" s="26">
        <v>30.6</v>
      </c>
      <c r="AU366" s="27"/>
      <c r="AV366" s="26"/>
    </row>
    <row r="367" spans="1:48" s="16" customFormat="1" x14ac:dyDescent="0.25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/>
      <c r="N367" s="26"/>
      <c r="O367" s="27" t="s">
        <v>163</v>
      </c>
      <c r="P367" s="26">
        <v>30.6</v>
      </c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/>
      <c r="AR367" s="26"/>
      <c r="AS367" s="27" t="s">
        <v>166</v>
      </c>
      <c r="AT367" s="26">
        <v>31.5</v>
      </c>
      <c r="AU367" s="27"/>
      <c r="AV367" s="26"/>
    </row>
    <row r="368" spans="1:48" s="16" customFormat="1" x14ac:dyDescent="0.25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27"/>
      <c r="N368" s="26"/>
      <c r="O368" s="110" t="s">
        <v>260</v>
      </c>
      <c r="P368" s="111">
        <v>9.9</v>
      </c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  <c r="AU368" s="27"/>
      <c r="AV368" s="26"/>
    </row>
    <row r="369" spans="1:48" s="16" customFormat="1" x14ac:dyDescent="0.25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  <c r="AU369" s="27"/>
      <c r="AV369" s="26"/>
    </row>
    <row r="370" spans="1:48" s="10" customFormat="1" x14ac:dyDescent="0.25">
      <c r="A370" s="12"/>
      <c r="B370" s="13"/>
      <c r="C370" s="14"/>
      <c r="E370" s="17"/>
      <c r="F370" s="15">
        <f>SUM(F360:F369)</f>
        <v>241.7</v>
      </c>
      <c r="G370" s="17"/>
      <c r="H370" s="15"/>
      <c r="I370" s="17"/>
      <c r="J370" s="15">
        <f>SUM(J360:J369)</f>
        <v>274.39999999999998</v>
      </c>
      <c r="K370" s="18"/>
      <c r="L370" s="15">
        <f>SUM(L360:L369)</f>
        <v>185.30000000000004</v>
      </c>
      <c r="M370" s="17"/>
      <c r="N370" s="15">
        <f>SUM(N360:N369)</f>
        <v>247.09999999999997</v>
      </c>
      <c r="O370" s="17"/>
      <c r="P370" s="15">
        <f>SUM(P360:P369)</f>
        <v>483.59999999999997</v>
      </c>
      <c r="Q370" s="17"/>
      <c r="R370" s="15">
        <f>SUM(R360:R369)</f>
        <v>252.7</v>
      </c>
      <c r="S370" s="17"/>
      <c r="T370" s="15">
        <f>SUM(T360:T369)</f>
        <v>202.6</v>
      </c>
      <c r="U370" s="17"/>
      <c r="V370" s="15">
        <f>SUM(V360:V369)</f>
        <v>274.60000000000002</v>
      </c>
      <c r="W370" s="17"/>
      <c r="X370" s="15">
        <f>SUM(X360:X369)</f>
        <v>319.59999999999997</v>
      </c>
      <c r="Y370" s="17"/>
      <c r="Z370" s="15">
        <f>SUM(Z360:Z369)</f>
        <v>204.49999999999997</v>
      </c>
      <c r="AA370" s="17"/>
      <c r="AB370" s="15">
        <f>SUM(AB360:AB369)</f>
        <v>233.49999999999997</v>
      </c>
      <c r="AC370" s="17"/>
      <c r="AD370" s="15">
        <f>SUM(AD360:AD369)</f>
        <v>287.09999999999997</v>
      </c>
      <c r="AE370" s="17"/>
      <c r="AF370" s="15">
        <f>SUM(AF360:AF369)</f>
        <v>259.89999999999998</v>
      </c>
      <c r="AG370" s="17"/>
      <c r="AH370" s="15">
        <f>SUM(AH360:AH369)</f>
        <v>182.60000000000002</v>
      </c>
      <c r="AI370" s="17"/>
      <c r="AJ370" s="15">
        <f>SUM(AJ360:AJ369)</f>
        <v>238.69999999999996</v>
      </c>
      <c r="AK370" s="17"/>
      <c r="AL370" s="15">
        <f>SUM(AL360:AL369)</f>
        <v>288.2</v>
      </c>
      <c r="AM370" s="17"/>
      <c r="AN370" s="15">
        <f>SUM(AN360:AN369)</f>
        <v>298</v>
      </c>
      <c r="AO370" s="18"/>
      <c r="AP370" s="15">
        <f>SUM(AP360:AP369)</f>
        <v>278.3</v>
      </c>
      <c r="AQ370" s="18"/>
      <c r="AR370" s="15">
        <f>SUM(AR360:AR369)</f>
        <v>342.4</v>
      </c>
      <c r="AS370" s="17"/>
      <c r="AT370" s="15">
        <f>SUM(AT360:AT369)</f>
        <v>374.7</v>
      </c>
      <c r="AU370" s="17"/>
      <c r="AV370" s="15">
        <f>SUM(AV360:AV369)</f>
        <v>84.499999999999986</v>
      </c>
    </row>
    <row r="371" spans="1:48" x14ac:dyDescent="0.25">
      <c r="A371" s="12"/>
      <c r="B371" s="13"/>
      <c r="C371" s="14"/>
      <c r="E371" s="27"/>
      <c r="F371" s="26"/>
      <c r="G371" s="27"/>
      <c r="H371" s="26"/>
      <c r="I371" s="27"/>
      <c r="J371" s="26"/>
      <c r="K371" s="28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7"/>
      <c r="AN371" s="26"/>
      <c r="AO371" s="28"/>
      <c r="AP371" s="26"/>
      <c r="AQ371" s="28"/>
      <c r="AR371" s="26"/>
      <c r="AS371" s="27"/>
      <c r="AT371" s="26"/>
      <c r="AU371" s="27"/>
      <c r="AV371" s="26"/>
    </row>
    <row r="372" spans="1:48" s="16" customFormat="1" x14ac:dyDescent="0.25">
      <c r="A372" s="12"/>
      <c r="B372" s="13"/>
      <c r="C372" s="14"/>
      <c r="E372" s="27" t="s">
        <v>163</v>
      </c>
      <c r="F372" s="26">
        <v>25.5</v>
      </c>
      <c r="G372" s="27"/>
      <c r="H372" s="26"/>
      <c r="I372" s="27" t="s">
        <v>254</v>
      </c>
      <c r="J372" s="26">
        <v>24.5</v>
      </c>
      <c r="K372" s="110" t="s">
        <v>240</v>
      </c>
      <c r="L372" s="111">
        <v>5.4</v>
      </c>
      <c r="M372" s="110" t="s">
        <v>189</v>
      </c>
      <c r="N372" s="111">
        <v>9.6</v>
      </c>
      <c r="O372" s="27" t="s">
        <v>254</v>
      </c>
      <c r="P372" s="26">
        <v>24.5</v>
      </c>
      <c r="Q372" s="27" t="s">
        <v>254</v>
      </c>
      <c r="R372" s="26">
        <v>24.5</v>
      </c>
      <c r="S372" s="27" t="s">
        <v>163</v>
      </c>
      <c r="T372" s="26">
        <v>25.5</v>
      </c>
      <c r="U372" s="27" t="s">
        <v>254</v>
      </c>
      <c r="V372" s="26">
        <v>24.5</v>
      </c>
      <c r="W372" s="110" t="s">
        <v>186</v>
      </c>
      <c r="X372" s="111">
        <v>4.5</v>
      </c>
      <c r="Y372" s="27" t="s">
        <v>163</v>
      </c>
      <c r="Z372" s="26">
        <v>25.5</v>
      </c>
      <c r="AA372" s="27" t="s">
        <v>163</v>
      </c>
      <c r="AB372" s="26">
        <v>25.5</v>
      </c>
      <c r="AC372" s="110" t="s">
        <v>189</v>
      </c>
      <c r="AD372" s="111">
        <v>9.6</v>
      </c>
      <c r="AE372" s="27" t="s">
        <v>254</v>
      </c>
      <c r="AF372" s="26">
        <v>24.5</v>
      </c>
      <c r="AG372" s="27" t="s">
        <v>163</v>
      </c>
      <c r="AH372" s="26">
        <v>25.5</v>
      </c>
      <c r="AI372" s="110" t="s">
        <v>235</v>
      </c>
      <c r="AJ372" s="111">
        <v>10.6</v>
      </c>
      <c r="AK372" s="27" t="s">
        <v>163</v>
      </c>
      <c r="AL372" s="26">
        <v>25.5</v>
      </c>
      <c r="AM372" s="27" t="s">
        <v>254</v>
      </c>
      <c r="AN372" s="26">
        <v>24.5</v>
      </c>
      <c r="AO372" s="110" t="s">
        <v>189</v>
      </c>
      <c r="AP372" s="111">
        <v>9.6</v>
      </c>
      <c r="AQ372" s="27" t="s">
        <v>254</v>
      </c>
      <c r="AR372" s="26">
        <v>24.5</v>
      </c>
      <c r="AS372" s="110" t="s">
        <v>235</v>
      </c>
      <c r="AT372" s="111">
        <v>10.6</v>
      </c>
      <c r="AU372" s="27"/>
      <c r="AV372" s="26"/>
    </row>
    <row r="373" spans="1:48" s="16" customFormat="1" x14ac:dyDescent="0.25">
      <c r="A373" s="12"/>
      <c r="B373" s="13"/>
      <c r="C373" s="14"/>
      <c r="E373" s="110" t="s">
        <v>166</v>
      </c>
      <c r="F373" s="111">
        <v>9.6</v>
      </c>
      <c r="G373" s="27"/>
      <c r="H373" s="26"/>
      <c r="I373" s="112" t="s">
        <v>163</v>
      </c>
      <c r="J373" s="113">
        <v>57.4</v>
      </c>
      <c r="K373" s="27"/>
      <c r="L373" s="26"/>
      <c r="M373" s="27" t="s">
        <v>163</v>
      </c>
      <c r="N373" s="26">
        <v>25.5</v>
      </c>
      <c r="O373" s="27" t="s">
        <v>197</v>
      </c>
      <c r="P373" s="26">
        <v>32.9</v>
      </c>
      <c r="Q373" s="27" t="s">
        <v>163</v>
      </c>
      <c r="R373" s="26">
        <v>25.5</v>
      </c>
      <c r="S373" s="27" t="s">
        <v>194</v>
      </c>
      <c r="T373" s="26">
        <v>22.2</v>
      </c>
      <c r="U373" s="110" t="s">
        <v>189</v>
      </c>
      <c r="V373" s="111">
        <v>9.6</v>
      </c>
      <c r="W373" s="27" t="s">
        <v>163</v>
      </c>
      <c r="X373" s="26">
        <v>25.5</v>
      </c>
      <c r="Y373" s="27" t="s">
        <v>194</v>
      </c>
      <c r="Z373" s="26">
        <v>22.2</v>
      </c>
      <c r="AA373" s="110" t="s">
        <v>166</v>
      </c>
      <c r="AB373" s="111">
        <v>9.6</v>
      </c>
      <c r="AC373" s="27" t="s">
        <v>163</v>
      </c>
      <c r="AD373" s="26">
        <v>25.5</v>
      </c>
      <c r="AE373" s="27" t="s">
        <v>163</v>
      </c>
      <c r="AF373" s="26">
        <v>25.5</v>
      </c>
      <c r="AG373" s="27" t="s">
        <v>194</v>
      </c>
      <c r="AH373" s="26">
        <v>22.2</v>
      </c>
      <c r="AI373" s="27" t="s">
        <v>163</v>
      </c>
      <c r="AJ373" s="26">
        <v>25.5</v>
      </c>
      <c r="AK373" s="110" t="s">
        <v>166</v>
      </c>
      <c r="AL373" s="111">
        <v>9.6</v>
      </c>
      <c r="AM373" s="110" t="s">
        <v>189</v>
      </c>
      <c r="AN373" s="111">
        <v>9.6</v>
      </c>
      <c r="AO373" s="27" t="s">
        <v>172</v>
      </c>
      <c r="AP373" s="26">
        <v>34.1</v>
      </c>
      <c r="AQ373" s="110" t="s">
        <v>186</v>
      </c>
      <c r="AR373" s="111">
        <v>4.5</v>
      </c>
      <c r="AS373" s="110" t="s">
        <v>189</v>
      </c>
      <c r="AT373" s="111">
        <v>9.6</v>
      </c>
      <c r="AU373" s="27"/>
      <c r="AV373" s="26"/>
    </row>
    <row r="374" spans="1:48" s="16" customFormat="1" x14ac:dyDescent="0.25">
      <c r="A374" s="12"/>
      <c r="B374" s="13"/>
      <c r="C374" s="14"/>
      <c r="E374" s="27"/>
      <c r="F374" s="26"/>
      <c r="G374" s="27"/>
      <c r="H374" s="26"/>
      <c r="I374" s="27" t="s">
        <v>278</v>
      </c>
      <c r="J374" s="26">
        <v>24.8</v>
      </c>
      <c r="K374" s="27"/>
      <c r="L374" s="26"/>
      <c r="M374" s="27"/>
      <c r="N374" s="26"/>
      <c r="O374" s="27" t="s">
        <v>163</v>
      </c>
      <c r="P374" s="26">
        <v>25.5</v>
      </c>
      <c r="Q374" s="27"/>
      <c r="R374" s="26"/>
      <c r="S374" s="27"/>
      <c r="T374" s="26"/>
      <c r="U374" s="27" t="s">
        <v>163</v>
      </c>
      <c r="V374" s="26">
        <v>25.5</v>
      </c>
      <c r="W374" s="27" t="s">
        <v>194</v>
      </c>
      <c r="X374" s="26">
        <v>22.2</v>
      </c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/>
      <c r="AJ374" s="26"/>
      <c r="AK374" s="27" t="s">
        <v>278</v>
      </c>
      <c r="AL374" s="26">
        <v>24.8</v>
      </c>
      <c r="AM374" s="27" t="s">
        <v>163</v>
      </c>
      <c r="AN374" s="26">
        <v>25.5</v>
      </c>
      <c r="AO374" s="27" t="s">
        <v>163</v>
      </c>
      <c r="AP374" s="26">
        <v>25.5</v>
      </c>
      <c r="AQ374" s="110" t="s">
        <v>189</v>
      </c>
      <c r="AR374" s="111">
        <v>9.6</v>
      </c>
      <c r="AS374" s="27" t="s">
        <v>163</v>
      </c>
      <c r="AT374" s="26">
        <v>25.5</v>
      </c>
      <c r="AU374" s="27"/>
      <c r="AV374" s="26"/>
    </row>
    <row r="375" spans="1:48" s="16" customFormat="1" x14ac:dyDescent="0.25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27"/>
      <c r="V375" s="26"/>
      <c r="W375" s="110" t="s">
        <v>166</v>
      </c>
      <c r="X375" s="111">
        <v>9.6</v>
      </c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/>
      <c r="AP375" s="26"/>
      <c r="AQ375" s="27" t="s">
        <v>172</v>
      </c>
      <c r="AR375" s="26">
        <v>34.1</v>
      </c>
      <c r="AS375" s="110" t="s">
        <v>166</v>
      </c>
      <c r="AT375" s="111">
        <v>9.6</v>
      </c>
      <c r="AU375" s="27"/>
      <c r="AV375" s="26"/>
    </row>
    <row r="376" spans="1:48" s="16" customFormat="1" x14ac:dyDescent="0.25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/>
      <c r="AP376" s="26"/>
      <c r="AQ376" s="27" t="s">
        <v>163</v>
      </c>
      <c r="AR376" s="26">
        <v>25.5</v>
      </c>
      <c r="AS376" s="27"/>
      <c r="AT376" s="26"/>
      <c r="AU376" s="27"/>
      <c r="AV376" s="26"/>
    </row>
    <row r="377" spans="1:48" s="16" customFormat="1" x14ac:dyDescent="0.25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  <c r="AU377" s="27"/>
      <c r="AV377" s="26"/>
    </row>
    <row r="378" spans="1:48" s="10" customFormat="1" x14ac:dyDescent="0.25">
      <c r="A378" s="12"/>
      <c r="B378" s="13"/>
      <c r="C378" s="14"/>
      <c r="E378" s="17"/>
      <c r="F378" s="15">
        <f>SUM(F370:F377)</f>
        <v>276.8</v>
      </c>
      <c r="G378" s="17"/>
      <c r="H378" s="15"/>
      <c r="I378" s="17"/>
      <c r="J378" s="15">
        <f>SUM(J370:J377)</f>
        <v>381.09999999999997</v>
      </c>
      <c r="K378" s="18"/>
      <c r="L378" s="15">
        <f>SUM(L370:L377)</f>
        <v>190.70000000000005</v>
      </c>
      <c r="M378" s="17"/>
      <c r="N378" s="15">
        <f>SUM(N370:N377)</f>
        <v>282.2</v>
      </c>
      <c r="O378" s="17"/>
      <c r="P378" s="15">
        <f>SUM(P370:P377)</f>
        <v>566.5</v>
      </c>
      <c r="Q378" s="17"/>
      <c r="R378" s="15">
        <f>SUM(R370:R377)</f>
        <v>302.7</v>
      </c>
      <c r="S378" s="17"/>
      <c r="T378" s="15">
        <f>SUM(T370:T377)</f>
        <v>250.29999999999998</v>
      </c>
      <c r="U378" s="17"/>
      <c r="V378" s="15">
        <f>SUM(V370:V377)</f>
        <v>334.20000000000005</v>
      </c>
      <c r="W378" s="17"/>
      <c r="X378" s="15">
        <f>SUM(X370:X377)</f>
        <v>381.4</v>
      </c>
      <c r="Y378" s="17"/>
      <c r="Z378" s="15">
        <f>SUM(Z370:Z377)</f>
        <v>252.19999999999996</v>
      </c>
      <c r="AA378" s="17"/>
      <c r="AB378" s="15">
        <f>SUM(AB370:AB377)</f>
        <v>268.60000000000002</v>
      </c>
      <c r="AC378" s="17"/>
      <c r="AD378" s="15">
        <f>SUM(AD370:AD377)</f>
        <v>322.2</v>
      </c>
      <c r="AE378" s="17"/>
      <c r="AF378" s="15">
        <f>SUM(AF370:AF377)</f>
        <v>309.89999999999998</v>
      </c>
      <c r="AG378" s="17"/>
      <c r="AH378" s="15">
        <f>SUM(AH370:AH377)</f>
        <v>230.3</v>
      </c>
      <c r="AI378" s="17"/>
      <c r="AJ378" s="15">
        <f>SUM(AJ370:AJ377)</f>
        <v>274.79999999999995</v>
      </c>
      <c r="AK378" s="17"/>
      <c r="AL378" s="15">
        <f>SUM(AL370:AL377)</f>
        <v>348.1</v>
      </c>
      <c r="AM378" s="17"/>
      <c r="AN378" s="15">
        <f>SUM(AN370:AN377)</f>
        <v>357.6</v>
      </c>
      <c r="AO378" s="18"/>
      <c r="AP378" s="15">
        <f>SUM(AP370:AP377)</f>
        <v>347.50000000000006</v>
      </c>
      <c r="AQ378" s="18"/>
      <c r="AR378" s="15">
        <f>SUM(AR370:AR377)</f>
        <v>440.6</v>
      </c>
      <c r="AS378" s="17"/>
      <c r="AT378" s="15">
        <f>SUM(AT370:AT377)</f>
        <v>430.00000000000006</v>
      </c>
      <c r="AU378" s="17"/>
      <c r="AV378" s="15">
        <f>SUM(AV370:AV377)</f>
        <v>84.499999999999986</v>
      </c>
    </row>
    <row r="379" spans="1:48" ht="13.5" customHeight="1" x14ac:dyDescent="0.25">
      <c r="A379" s="12"/>
      <c r="B379" s="13"/>
      <c r="C379" s="14"/>
      <c r="E379" s="27"/>
      <c r="F379" s="26"/>
      <c r="G379" s="27"/>
      <c r="H379" s="26"/>
      <c r="I379" s="27"/>
      <c r="J379" s="26"/>
      <c r="K379" s="28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7"/>
      <c r="AN379" s="26"/>
      <c r="AO379" s="28"/>
      <c r="AP379" s="26"/>
      <c r="AQ379" s="28"/>
      <c r="AR379" s="26"/>
      <c r="AS379" s="27"/>
      <c r="AT379" s="26"/>
      <c r="AU379" s="27"/>
      <c r="AV379" s="26"/>
    </row>
    <row r="380" spans="1:48" s="16" customFormat="1" x14ac:dyDescent="0.25">
      <c r="A380" s="12"/>
      <c r="B380" s="13"/>
      <c r="C380" s="14"/>
      <c r="E380" s="27" t="s">
        <v>163</v>
      </c>
      <c r="F380" s="26">
        <v>32.5</v>
      </c>
      <c r="G380" s="27"/>
      <c r="H380" s="26"/>
      <c r="I380" s="27" t="s">
        <v>254</v>
      </c>
      <c r="J380" s="26">
        <v>24.3</v>
      </c>
      <c r="K380" s="27"/>
      <c r="L380" s="26"/>
      <c r="M380" s="112" t="s">
        <v>163</v>
      </c>
      <c r="N380" s="113">
        <v>81.2</v>
      </c>
      <c r="O380" s="27" t="s">
        <v>254</v>
      </c>
      <c r="P380" s="26">
        <v>24.3</v>
      </c>
      <c r="Q380" s="27" t="s">
        <v>254</v>
      </c>
      <c r="R380" s="26">
        <v>24.3</v>
      </c>
      <c r="S380" s="27" t="s">
        <v>163</v>
      </c>
      <c r="T380" s="26">
        <v>32.5</v>
      </c>
      <c r="U380" s="27" t="s">
        <v>254</v>
      </c>
      <c r="V380" s="26">
        <v>24.3</v>
      </c>
      <c r="W380" s="27" t="s">
        <v>163</v>
      </c>
      <c r="X380" s="26">
        <v>32.5</v>
      </c>
      <c r="Y380" s="27" t="s">
        <v>163</v>
      </c>
      <c r="Z380" s="26">
        <v>32.5</v>
      </c>
      <c r="AA380" s="112" t="s">
        <v>163</v>
      </c>
      <c r="AB380" s="113">
        <v>81.2</v>
      </c>
      <c r="AC380" s="27" t="s">
        <v>163</v>
      </c>
      <c r="AD380" s="26">
        <v>32.5</v>
      </c>
      <c r="AE380" s="27" t="s">
        <v>254</v>
      </c>
      <c r="AF380" s="26">
        <v>24.3</v>
      </c>
      <c r="AG380" s="27" t="s">
        <v>163</v>
      </c>
      <c r="AH380" s="26">
        <v>32.5</v>
      </c>
      <c r="AI380" s="27" t="s">
        <v>163</v>
      </c>
      <c r="AJ380" s="26">
        <v>32.5</v>
      </c>
      <c r="AK380" s="27" t="s">
        <v>163</v>
      </c>
      <c r="AL380" s="26">
        <v>32.5</v>
      </c>
      <c r="AM380" s="27" t="s">
        <v>254</v>
      </c>
      <c r="AN380" s="26">
        <v>24.3</v>
      </c>
      <c r="AO380" s="110" t="s">
        <v>172</v>
      </c>
      <c r="AP380" s="111">
        <v>10.9</v>
      </c>
      <c r="AQ380" s="27" t="s">
        <v>254</v>
      </c>
      <c r="AR380" s="26">
        <v>24.3</v>
      </c>
      <c r="AS380" s="27" t="s">
        <v>163</v>
      </c>
      <c r="AT380" s="26">
        <v>32.5</v>
      </c>
      <c r="AU380" s="27"/>
      <c r="AV380" s="26"/>
    </row>
    <row r="381" spans="1:48" s="16" customFormat="1" x14ac:dyDescent="0.25">
      <c r="A381" s="12"/>
      <c r="B381" s="13"/>
      <c r="C381" s="14"/>
      <c r="E381" s="27"/>
      <c r="F381" s="26"/>
      <c r="G381" s="27"/>
      <c r="H381" s="26"/>
      <c r="I381" s="27" t="s">
        <v>163</v>
      </c>
      <c r="J381" s="26">
        <v>32.5</v>
      </c>
      <c r="K381" s="27"/>
      <c r="L381" s="26"/>
      <c r="M381" s="27"/>
      <c r="N381" s="26"/>
      <c r="O381" s="27" t="s">
        <v>197</v>
      </c>
      <c r="P381" s="26">
        <v>27</v>
      </c>
      <c r="Q381" s="27" t="s">
        <v>163</v>
      </c>
      <c r="R381" s="26">
        <v>32.5</v>
      </c>
      <c r="S381" s="110" t="s">
        <v>194</v>
      </c>
      <c r="T381" s="111">
        <v>2.6</v>
      </c>
      <c r="U381" s="27" t="s">
        <v>163</v>
      </c>
      <c r="V381" s="26">
        <v>32.5</v>
      </c>
      <c r="W381" s="110" t="s">
        <v>194</v>
      </c>
      <c r="X381" s="111">
        <v>2.6</v>
      </c>
      <c r="Y381" s="110" t="s">
        <v>194</v>
      </c>
      <c r="Z381" s="111">
        <v>2.6</v>
      </c>
      <c r="AA381" s="27"/>
      <c r="AB381" s="26"/>
      <c r="AC381" s="27"/>
      <c r="AD381" s="26"/>
      <c r="AE381" s="27" t="s">
        <v>163</v>
      </c>
      <c r="AF381" s="26">
        <v>32.5</v>
      </c>
      <c r="AG381" s="110" t="s">
        <v>194</v>
      </c>
      <c r="AH381" s="111">
        <v>2.6</v>
      </c>
      <c r="AI381" s="27"/>
      <c r="AJ381" s="26"/>
      <c r="AK381" s="27" t="s">
        <v>278</v>
      </c>
      <c r="AL381" s="26">
        <v>35.200000000000003</v>
      </c>
      <c r="AM381" s="27" t="s">
        <v>163</v>
      </c>
      <c r="AN381" s="26">
        <v>32.5</v>
      </c>
      <c r="AO381" s="27" t="s">
        <v>163</v>
      </c>
      <c r="AP381" s="26">
        <v>32.5</v>
      </c>
      <c r="AQ381" s="110" t="s">
        <v>172</v>
      </c>
      <c r="AR381" s="111">
        <v>10.9</v>
      </c>
      <c r="AS381" s="27"/>
      <c r="AT381" s="26"/>
      <c r="AU381" s="27"/>
      <c r="AV381" s="26"/>
    </row>
    <row r="382" spans="1:48" s="16" customFormat="1" x14ac:dyDescent="0.25">
      <c r="A382" s="12"/>
      <c r="B382" s="13"/>
      <c r="C382" s="14"/>
      <c r="E382" s="27"/>
      <c r="F382" s="26"/>
      <c r="G382" s="27"/>
      <c r="H382" s="26"/>
      <c r="I382" s="27" t="s">
        <v>278</v>
      </c>
      <c r="J382" s="26">
        <v>35.200000000000003</v>
      </c>
      <c r="K382" s="27"/>
      <c r="L382" s="26"/>
      <c r="M382" s="27"/>
      <c r="N382" s="26"/>
      <c r="O382" s="27" t="s">
        <v>163</v>
      </c>
      <c r="P382" s="26">
        <v>32.5</v>
      </c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/>
      <c r="AP382" s="26"/>
      <c r="AQ382" s="27" t="s">
        <v>163</v>
      </c>
      <c r="AR382" s="26">
        <v>32.5</v>
      </c>
      <c r="AS382" s="27"/>
      <c r="AT382" s="26"/>
      <c r="AU382" s="27"/>
      <c r="AV382" s="26"/>
    </row>
    <row r="383" spans="1:48" s="16" customFormat="1" x14ac:dyDescent="0.25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  <c r="AU383" s="27"/>
      <c r="AV383" s="26"/>
    </row>
    <row r="384" spans="1:48" s="10" customFormat="1" x14ac:dyDescent="0.25">
      <c r="A384" s="12"/>
      <c r="B384" s="13"/>
      <c r="C384" s="14"/>
      <c r="E384" s="17"/>
      <c r="F384" s="15">
        <f>SUM(F378:F383)</f>
        <v>309.3</v>
      </c>
      <c r="G384" s="17"/>
      <c r="H384" s="15"/>
      <c r="I384" s="17"/>
      <c r="J384" s="15">
        <f>SUM(J378:J383)</f>
        <v>473.09999999999997</v>
      </c>
      <c r="K384" s="18"/>
      <c r="L384" s="15">
        <f>SUM(L378:L383)</f>
        <v>190.70000000000005</v>
      </c>
      <c r="M384" s="17"/>
      <c r="N384" s="15">
        <f>SUM(N378:N383)</f>
        <v>363.4</v>
      </c>
      <c r="O384" s="17"/>
      <c r="P384" s="15">
        <f>SUM(P378:P383)</f>
        <v>650.29999999999995</v>
      </c>
      <c r="Q384" s="17"/>
      <c r="R384" s="15">
        <f>SUM(R378:R383)</f>
        <v>359.5</v>
      </c>
      <c r="S384" s="17"/>
      <c r="T384" s="15">
        <f>SUM(T378:T383)</f>
        <v>285.39999999999998</v>
      </c>
      <c r="U384" s="17"/>
      <c r="V384" s="15">
        <f>SUM(V378:V383)</f>
        <v>391.00000000000006</v>
      </c>
      <c r="W384" s="17"/>
      <c r="X384" s="15">
        <f>SUM(X378:X383)</f>
        <v>416.5</v>
      </c>
      <c r="Y384" s="17"/>
      <c r="Z384" s="15">
        <f>SUM(Z378:Z383)</f>
        <v>287.29999999999995</v>
      </c>
      <c r="AA384" s="17"/>
      <c r="AB384" s="15">
        <f>SUM(AB378:AB383)</f>
        <v>349.8</v>
      </c>
      <c r="AC384" s="17"/>
      <c r="AD384" s="15">
        <f>SUM(AD378:AD383)</f>
        <v>354.7</v>
      </c>
      <c r="AE384" s="17"/>
      <c r="AF384" s="15">
        <f>SUM(AF378:AF383)</f>
        <v>366.7</v>
      </c>
      <c r="AG384" s="17"/>
      <c r="AH384" s="15">
        <f>SUM(AH378:AH383)</f>
        <v>265.40000000000003</v>
      </c>
      <c r="AI384" s="17"/>
      <c r="AJ384" s="15">
        <f>SUM(AJ378:AJ383)</f>
        <v>307.29999999999995</v>
      </c>
      <c r="AK384" s="17"/>
      <c r="AL384" s="15">
        <f>SUM(AL378:AL383)</f>
        <v>415.8</v>
      </c>
      <c r="AM384" s="17"/>
      <c r="AN384" s="15">
        <f>SUM(AN378:AN383)</f>
        <v>414.40000000000003</v>
      </c>
      <c r="AO384" s="18"/>
      <c r="AP384" s="15">
        <f>SUM(AP378:AP383)</f>
        <v>390.90000000000003</v>
      </c>
      <c r="AQ384" s="18"/>
      <c r="AR384" s="15">
        <f>SUM(AR378:AR383)</f>
        <v>508.3</v>
      </c>
      <c r="AS384" s="17"/>
      <c r="AT384" s="15">
        <f>SUM(AT378:AT383)</f>
        <v>462.50000000000006</v>
      </c>
      <c r="AU384" s="17"/>
      <c r="AV384" s="15">
        <f>SUM(AV378:AV383)</f>
        <v>84.499999999999986</v>
      </c>
    </row>
    <row r="385" spans="1:48" x14ac:dyDescent="0.25">
      <c r="A385" s="12"/>
      <c r="B385" s="13"/>
      <c r="C385" s="14"/>
      <c r="E385" s="27"/>
      <c r="F385" s="26"/>
      <c r="G385" s="27"/>
      <c r="H385" s="26"/>
      <c r="I385" s="27"/>
      <c r="J385" s="26"/>
      <c r="K385" s="28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7"/>
      <c r="AN385" s="26"/>
      <c r="AO385" s="28"/>
      <c r="AP385" s="26"/>
      <c r="AQ385" s="28"/>
      <c r="AR385" s="26"/>
      <c r="AS385" s="27"/>
      <c r="AT385" s="26"/>
      <c r="AU385" s="27"/>
      <c r="AV385" s="26"/>
    </row>
    <row r="386" spans="1:48" s="16" customFormat="1" x14ac:dyDescent="0.25">
      <c r="A386" s="12"/>
      <c r="B386" s="13"/>
      <c r="C386" s="14"/>
      <c r="E386" s="27" t="s">
        <v>163</v>
      </c>
      <c r="F386" s="26">
        <v>26.9</v>
      </c>
      <c r="G386" s="27"/>
      <c r="H386" s="26"/>
      <c r="I386" s="110" t="s">
        <v>254</v>
      </c>
      <c r="J386" s="111">
        <v>0.3</v>
      </c>
      <c r="K386" s="27"/>
      <c r="L386" s="26"/>
      <c r="M386" s="27" t="s">
        <v>163</v>
      </c>
      <c r="N386" s="26">
        <v>26.9</v>
      </c>
      <c r="O386" s="110" t="s">
        <v>254</v>
      </c>
      <c r="P386" s="111">
        <v>0.3</v>
      </c>
      <c r="Q386" s="110" t="s">
        <v>254</v>
      </c>
      <c r="R386" s="111">
        <v>0.3</v>
      </c>
      <c r="S386" s="27" t="s">
        <v>163</v>
      </c>
      <c r="T386" s="26">
        <v>26.9</v>
      </c>
      <c r="U386" s="110" t="s">
        <v>254</v>
      </c>
      <c r="V386" s="111">
        <v>0.3</v>
      </c>
      <c r="W386" s="112" t="s">
        <v>163</v>
      </c>
      <c r="X386" s="113">
        <v>74</v>
      </c>
      <c r="Y386" s="27" t="s">
        <v>163</v>
      </c>
      <c r="Z386" s="26">
        <v>26.9</v>
      </c>
      <c r="AA386" s="27" t="s">
        <v>163</v>
      </c>
      <c r="AB386" s="26">
        <v>26.9</v>
      </c>
      <c r="AC386" s="27" t="s">
        <v>163</v>
      </c>
      <c r="AD386" s="26">
        <v>26.9</v>
      </c>
      <c r="AE386" s="110" t="s">
        <v>254</v>
      </c>
      <c r="AF386" s="111">
        <v>0.3</v>
      </c>
      <c r="AG386" s="27" t="s">
        <v>163</v>
      </c>
      <c r="AH386" s="26">
        <v>26.9</v>
      </c>
      <c r="AI386" s="27" t="s">
        <v>163</v>
      </c>
      <c r="AJ386" s="26">
        <v>26.9</v>
      </c>
      <c r="AK386" s="112" t="s">
        <v>163</v>
      </c>
      <c r="AL386" s="113">
        <v>74</v>
      </c>
      <c r="AM386" s="110" t="s">
        <v>254</v>
      </c>
      <c r="AN386" s="111">
        <v>0.3</v>
      </c>
      <c r="AO386" s="27" t="s">
        <v>163</v>
      </c>
      <c r="AP386" s="26">
        <v>26.9</v>
      </c>
      <c r="AQ386" s="110" t="s">
        <v>254</v>
      </c>
      <c r="AR386" s="111">
        <v>0.3</v>
      </c>
      <c r="AS386" s="27" t="s">
        <v>163</v>
      </c>
      <c r="AT386" s="26">
        <v>26.9</v>
      </c>
      <c r="AU386" s="27"/>
      <c r="AV386" s="26"/>
    </row>
    <row r="387" spans="1:48" s="16" customFormat="1" x14ac:dyDescent="0.25">
      <c r="A387" s="12"/>
      <c r="B387" s="13"/>
      <c r="C387" s="14"/>
      <c r="E387" s="27"/>
      <c r="F387" s="26"/>
      <c r="G387" s="27"/>
      <c r="H387" s="26"/>
      <c r="I387" s="27" t="s">
        <v>163</v>
      </c>
      <c r="J387" s="26">
        <v>26.9</v>
      </c>
      <c r="K387" s="27"/>
      <c r="L387" s="26"/>
      <c r="M387" s="27"/>
      <c r="N387" s="26"/>
      <c r="O387" s="27" t="s">
        <v>197</v>
      </c>
      <c r="P387" s="26">
        <v>38.299999999999997</v>
      </c>
      <c r="Q387" s="27" t="s">
        <v>163</v>
      </c>
      <c r="R387" s="26">
        <v>26.9</v>
      </c>
      <c r="S387" s="27"/>
      <c r="T387" s="26"/>
      <c r="U387" s="27" t="s">
        <v>163</v>
      </c>
      <c r="V387" s="26">
        <v>26.9</v>
      </c>
      <c r="W387" s="27"/>
      <c r="X387" s="26"/>
      <c r="Y387" s="27"/>
      <c r="Z387" s="26"/>
      <c r="AA387" s="27"/>
      <c r="AB387" s="26"/>
      <c r="AC387" s="27"/>
      <c r="AD387" s="26"/>
      <c r="AE387" s="27" t="s">
        <v>163</v>
      </c>
      <c r="AF387" s="26">
        <v>26.9</v>
      </c>
      <c r="AG387" s="27"/>
      <c r="AH387" s="26"/>
      <c r="AI387" s="27"/>
      <c r="AJ387" s="26"/>
      <c r="AK387" s="110" t="s">
        <v>278</v>
      </c>
      <c r="AL387" s="111">
        <v>8.5</v>
      </c>
      <c r="AM387" s="27" t="s">
        <v>163</v>
      </c>
      <c r="AN387" s="26">
        <v>26.9</v>
      </c>
      <c r="AO387" s="27"/>
      <c r="AP387" s="26"/>
      <c r="AQ387" s="112" t="s">
        <v>163</v>
      </c>
      <c r="AR387" s="113">
        <v>74</v>
      </c>
      <c r="AS387" s="27"/>
      <c r="AT387" s="26"/>
      <c r="AU387" s="27"/>
      <c r="AV387" s="26"/>
    </row>
    <row r="388" spans="1:48" s="16" customFormat="1" x14ac:dyDescent="0.25">
      <c r="A388" s="12"/>
      <c r="B388" s="13"/>
      <c r="C388" s="14"/>
      <c r="E388" s="27"/>
      <c r="F388" s="26"/>
      <c r="G388" s="27"/>
      <c r="H388" s="26"/>
      <c r="I388" s="110" t="s">
        <v>278</v>
      </c>
      <c r="J388" s="111">
        <v>8.5</v>
      </c>
      <c r="K388" s="27"/>
      <c r="L388" s="26"/>
      <c r="M388" s="27"/>
      <c r="N388" s="26"/>
      <c r="O388" s="27" t="s">
        <v>163</v>
      </c>
      <c r="P388" s="26">
        <v>26.9</v>
      </c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  <c r="AU388" s="27"/>
      <c r="AV388" s="26"/>
    </row>
    <row r="389" spans="1:48" s="16" customFormat="1" x14ac:dyDescent="0.25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  <c r="AU389" s="27"/>
      <c r="AV389" s="26"/>
    </row>
    <row r="390" spans="1:48" s="10" customFormat="1" ht="13.2" x14ac:dyDescent="0.25">
      <c r="A390" s="19"/>
      <c r="B390" s="20"/>
      <c r="C390" s="21"/>
      <c r="E390" s="17"/>
      <c r="F390" s="15">
        <f>SUM(F384:F389)</f>
        <v>336.2</v>
      </c>
      <c r="G390" s="17"/>
      <c r="H390" s="15"/>
      <c r="I390" s="17"/>
      <c r="J390" s="15">
        <f>SUM(J384:J389)</f>
        <v>508.79999999999995</v>
      </c>
      <c r="K390" s="18"/>
      <c r="L390" s="15">
        <f>SUM(L384:L389)</f>
        <v>190.70000000000005</v>
      </c>
      <c r="M390" s="17"/>
      <c r="N390" s="15">
        <f>SUM(N384:N389)</f>
        <v>390.29999999999995</v>
      </c>
      <c r="O390" s="17"/>
      <c r="P390" s="15">
        <f>SUM(P384:P389)</f>
        <v>715.79999999999984</v>
      </c>
      <c r="Q390" s="17"/>
      <c r="R390" s="15">
        <f>SUM(R384:R389)</f>
        <v>386.7</v>
      </c>
      <c r="S390" s="17"/>
      <c r="T390" s="15">
        <f>SUM(T384:T389)</f>
        <v>312.29999999999995</v>
      </c>
      <c r="U390" s="17"/>
      <c r="V390" s="15">
        <f>SUM(V384:V389)</f>
        <v>418.20000000000005</v>
      </c>
      <c r="W390" s="17"/>
      <c r="X390" s="15">
        <f>SUM(X384:X389)</f>
        <v>490.5</v>
      </c>
      <c r="Y390" s="17"/>
      <c r="Z390" s="15">
        <f>SUM(Z384:Z389)</f>
        <v>314.19999999999993</v>
      </c>
      <c r="AA390" s="17"/>
      <c r="AB390" s="15">
        <f>SUM(AB384:AB389)</f>
        <v>376.7</v>
      </c>
      <c r="AC390" s="17"/>
      <c r="AD390" s="15">
        <f>SUM(AD384:AD389)</f>
        <v>381.59999999999997</v>
      </c>
      <c r="AE390" s="17"/>
      <c r="AF390" s="15">
        <f>SUM(AF384:AF389)</f>
        <v>393.9</v>
      </c>
      <c r="AG390" s="17"/>
      <c r="AH390" s="15">
        <f>SUM(AH384:AH389)</f>
        <v>292.3</v>
      </c>
      <c r="AI390" s="17"/>
      <c r="AJ390" s="15">
        <f>SUM(AJ384:AJ389)</f>
        <v>334.19999999999993</v>
      </c>
      <c r="AK390" s="17"/>
      <c r="AL390" s="15">
        <f>SUM(AL384:AL389)</f>
        <v>498.3</v>
      </c>
      <c r="AM390" s="17"/>
      <c r="AN390" s="15">
        <f>SUM(AN384:AN389)</f>
        <v>441.6</v>
      </c>
      <c r="AO390" s="18"/>
      <c r="AP390" s="15">
        <f>SUM(AP384:AP389)</f>
        <v>417.8</v>
      </c>
      <c r="AQ390" s="18"/>
      <c r="AR390" s="15">
        <f>SUM(AR384:AR389)</f>
        <v>582.6</v>
      </c>
      <c r="AS390" s="17"/>
      <c r="AT390" s="15">
        <f>SUM(AT384:AT389)</f>
        <v>489.40000000000003</v>
      </c>
      <c r="AU390" s="17"/>
      <c r="AV390" s="15">
        <f>SUM(AV384:AV389)</f>
        <v>84.499999999999986</v>
      </c>
    </row>
    <row r="391" spans="1:48" x14ac:dyDescent="0.25">
      <c r="A391" s="12"/>
      <c r="B391" s="13"/>
      <c r="C391" s="14"/>
      <c r="E391" s="27"/>
      <c r="F391" s="26"/>
      <c r="G391" s="27"/>
      <c r="H391" s="26"/>
      <c r="I391" s="27"/>
      <c r="J391" s="26"/>
      <c r="K391" s="28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7"/>
      <c r="AN391" s="26"/>
      <c r="AO391" s="28"/>
      <c r="AP391" s="26"/>
      <c r="AQ391" s="28"/>
      <c r="AR391" s="26"/>
      <c r="AS391" s="27"/>
      <c r="AT391" s="26"/>
      <c r="AU391" s="27"/>
      <c r="AV391" s="26"/>
    </row>
    <row r="392" spans="1:48" s="16" customFormat="1" x14ac:dyDescent="0.25">
      <c r="A392" s="12"/>
      <c r="B392" s="13"/>
      <c r="C392" s="14"/>
      <c r="E392" s="114" t="s">
        <v>163</v>
      </c>
      <c r="F392" s="115">
        <v>102.2</v>
      </c>
      <c r="G392" s="27"/>
      <c r="H392" s="26"/>
      <c r="I392" s="114" t="s">
        <v>163</v>
      </c>
      <c r="J392" s="115">
        <v>47.4</v>
      </c>
      <c r="K392" s="27"/>
      <c r="L392" s="26"/>
      <c r="M392" s="114" t="s">
        <v>163</v>
      </c>
      <c r="N392" s="115">
        <v>47.4</v>
      </c>
      <c r="O392" s="110" t="s">
        <v>197</v>
      </c>
      <c r="P392" s="111">
        <v>7.8</v>
      </c>
      <c r="Q392" s="114" t="s">
        <v>163</v>
      </c>
      <c r="R392" s="115">
        <v>102.2</v>
      </c>
      <c r="S392" s="114" t="s">
        <v>163</v>
      </c>
      <c r="T392" s="115">
        <v>102.2</v>
      </c>
      <c r="U392" s="114" t="s">
        <v>163</v>
      </c>
      <c r="V392" s="115">
        <v>102.2</v>
      </c>
      <c r="W392" s="114" t="s">
        <v>163</v>
      </c>
      <c r="X392" s="115">
        <v>47.4</v>
      </c>
      <c r="Y392" s="114" t="s">
        <v>163</v>
      </c>
      <c r="Z392" s="115">
        <v>102.2</v>
      </c>
      <c r="AA392" s="114" t="s">
        <v>163</v>
      </c>
      <c r="AB392" s="115">
        <v>47.4</v>
      </c>
      <c r="AC392" s="114" t="s">
        <v>163</v>
      </c>
      <c r="AD392" s="115">
        <v>102.2</v>
      </c>
      <c r="AE392" s="114" t="s">
        <v>163</v>
      </c>
      <c r="AF392" s="115">
        <v>102.2</v>
      </c>
      <c r="AG392" s="114" t="s">
        <v>163</v>
      </c>
      <c r="AH392" s="115">
        <v>102.2</v>
      </c>
      <c r="AI392" s="114" t="s">
        <v>163</v>
      </c>
      <c r="AJ392" s="115">
        <v>102.2</v>
      </c>
      <c r="AK392" s="114" t="s">
        <v>163</v>
      </c>
      <c r="AL392" s="115">
        <v>47.4</v>
      </c>
      <c r="AM392" s="114" t="s">
        <v>163</v>
      </c>
      <c r="AN392" s="115">
        <v>102.2</v>
      </c>
      <c r="AO392" s="114" t="s">
        <v>163</v>
      </c>
      <c r="AP392" s="115">
        <v>102.2</v>
      </c>
      <c r="AQ392" s="114" t="s">
        <v>163</v>
      </c>
      <c r="AR392" s="115">
        <v>47.4</v>
      </c>
      <c r="AS392" s="114" t="s">
        <v>163</v>
      </c>
      <c r="AT392" s="115">
        <v>102.2</v>
      </c>
      <c r="AU392" s="27"/>
      <c r="AV392" s="26"/>
    </row>
    <row r="393" spans="1:48" s="16" customFormat="1" x14ac:dyDescent="0.25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27"/>
      <c r="N393" s="26"/>
      <c r="O393" s="114" t="s">
        <v>163</v>
      </c>
      <c r="P393" s="115">
        <v>102.2</v>
      </c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  <c r="AU393" s="27"/>
      <c r="AV393" s="26"/>
    </row>
    <row r="394" spans="1:48" x14ac:dyDescent="0.25">
      <c r="A394" s="12"/>
      <c r="B394" s="13"/>
      <c r="C394" s="14"/>
      <c r="E394" s="27"/>
      <c r="F394" s="26"/>
      <c r="G394" s="27"/>
      <c r="H394" s="26"/>
      <c r="I394" s="27"/>
      <c r="J394" s="26"/>
      <c r="K394" s="28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7"/>
      <c r="AN394" s="26"/>
      <c r="AO394" s="28"/>
      <c r="AP394" s="26"/>
      <c r="AQ394" s="28"/>
      <c r="AR394" s="26"/>
      <c r="AS394" s="27"/>
      <c r="AT394" s="26"/>
      <c r="AU394" s="27"/>
      <c r="AV394" s="26"/>
    </row>
    <row r="395" spans="1:48" s="10" customFormat="1" ht="13.2" x14ac:dyDescent="0.25">
      <c r="A395" s="19"/>
      <c r="B395" s="20"/>
      <c r="C395" s="22" t="s">
        <v>41</v>
      </c>
      <c r="D395" s="23"/>
      <c r="E395" s="24"/>
      <c r="F395" s="25">
        <f>SUM(F390:F394)</f>
        <v>438.4</v>
      </c>
      <c r="G395" s="24"/>
      <c r="H395" s="25"/>
      <c r="I395" s="24"/>
      <c r="J395" s="25">
        <f>SUM(J390:J394)</f>
        <v>556.19999999999993</v>
      </c>
      <c r="K395" s="24"/>
      <c r="L395" s="25">
        <f>SUM(L390:L394)</f>
        <v>190.70000000000005</v>
      </c>
      <c r="M395" s="24"/>
      <c r="N395" s="25">
        <f>SUM(N390:N394)+0.1</f>
        <v>437.79999999999995</v>
      </c>
      <c r="O395" s="24"/>
      <c r="P395" s="25">
        <f>SUM(P390:P394)</f>
        <v>825.79999999999984</v>
      </c>
      <c r="Q395" s="24"/>
      <c r="R395" s="25">
        <f>SUM(R390:R394)</f>
        <v>488.9</v>
      </c>
      <c r="S395" s="24"/>
      <c r="T395" s="25">
        <f>SUM(T390:T394)</f>
        <v>414.49999999999994</v>
      </c>
      <c r="U395" s="24"/>
      <c r="V395" s="25">
        <f>SUM(V390:V394)</f>
        <v>520.40000000000009</v>
      </c>
      <c r="W395" s="24"/>
      <c r="X395" s="25">
        <f>SUM(X390:X394)</f>
        <v>537.9</v>
      </c>
      <c r="Y395" s="24"/>
      <c r="Z395" s="25">
        <f>SUM(Z390:Z394)</f>
        <v>416.39999999999992</v>
      </c>
      <c r="AA395" s="24"/>
      <c r="AB395" s="25">
        <f>SUM(AB390:AB394)</f>
        <v>424.09999999999997</v>
      </c>
      <c r="AC395" s="24"/>
      <c r="AD395" s="25">
        <f>SUM(AD390:AD394)</f>
        <v>483.79999999999995</v>
      </c>
      <c r="AE395" s="24"/>
      <c r="AF395" s="25">
        <f>SUM(AF390:AF394)</f>
        <v>496.09999999999997</v>
      </c>
      <c r="AG395" s="24"/>
      <c r="AH395" s="25">
        <f>SUM(AH390:AH394)</f>
        <v>394.5</v>
      </c>
      <c r="AI395" s="24"/>
      <c r="AJ395" s="25">
        <f>SUM(AJ390:AJ394)</f>
        <v>436.39999999999992</v>
      </c>
      <c r="AK395" s="24"/>
      <c r="AL395" s="25">
        <f>SUM(AL390:AL394)</f>
        <v>545.70000000000005</v>
      </c>
      <c r="AM395" s="24"/>
      <c r="AN395" s="25">
        <f>SUM(AN390:AN394)</f>
        <v>543.80000000000007</v>
      </c>
      <c r="AO395" s="24"/>
      <c r="AP395" s="25">
        <f>SUM(AP390:AP394)</f>
        <v>520</v>
      </c>
      <c r="AQ395" s="24"/>
      <c r="AR395" s="25">
        <f>SUM(AR390:AR394)</f>
        <v>630</v>
      </c>
      <c r="AS395" s="24"/>
      <c r="AT395" s="25">
        <f>SUM(AT390:AT394)</f>
        <v>591.6</v>
      </c>
      <c r="AU395" s="24"/>
      <c r="AV395" s="25">
        <f>SUM(AV390:AV394)</f>
        <v>84.499999999999986</v>
      </c>
    </row>
    <row r="396" spans="1:48" x14ac:dyDescent="0.25">
      <c r="A396" s="12"/>
      <c r="B396" s="13"/>
      <c r="C396" s="14"/>
      <c r="E396" s="29"/>
      <c r="F396" s="30"/>
      <c r="G396" s="29"/>
      <c r="H396" s="30"/>
      <c r="I396" s="29"/>
      <c r="J396" s="30"/>
      <c r="K396" s="31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29"/>
      <c r="AN396" s="30"/>
      <c r="AO396" s="31"/>
      <c r="AP396" s="30"/>
      <c r="AQ396" s="31"/>
      <c r="AR396" s="30"/>
      <c r="AS396" s="29"/>
      <c r="AT396" s="30"/>
      <c r="AU396" s="29"/>
      <c r="AV396" s="30"/>
    </row>
    <row r="397" spans="1:48" x14ac:dyDescent="0.25">
      <c r="A397" s="12"/>
      <c r="B397" s="13"/>
      <c r="C397" s="14"/>
    </row>
    <row r="398" spans="1:48" x14ac:dyDescent="0.25">
      <c r="A398" s="124">
        <v>46117</v>
      </c>
      <c r="B398" s="125">
        <v>1000</v>
      </c>
      <c r="C398" s="126" t="s">
        <v>50</v>
      </c>
      <c r="E398" s="110" t="s">
        <v>281</v>
      </c>
      <c r="F398" s="111">
        <v>10.4</v>
      </c>
      <c r="G398" s="27"/>
      <c r="H398" s="26"/>
      <c r="I398" s="27" t="s">
        <v>162</v>
      </c>
      <c r="J398" s="26">
        <v>0</v>
      </c>
      <c r="K398" s="110" t="s">
        <v>234</v>
      </c>
      <c r="L398" s="111">
        <v>2</v>
      </c>
      <c r="M398" s="27" t="s">
        <v>162</v>
      </c>
      <c r="N398" s="26">
        <v>0</v>
      </c>
      <c r="O398" s="27" t="s">
        <v>162</v>
      </c>
      <c r="P398" s="26">
        <v>0</v>
      </c>
      <c r="Q398" s="27" t="s">
        <v>272</v>
      </c>
      <c r="R398" s="26">
        <v>30.4</v>
      </c>
      <c r="S398" s="27" t="s">
        <v>162</v>
      </c>
      <c r="T398" s="26">
        <v>0</v>
      </c>
      <c r="U398" s="27" t="s">
        <v>162</v>
      </c>
      <c r="V398" s="26">
        <v>0</v>
      </c>
      <c r="W398" s="27" t="s">
        <v>162</v>
      </c>
      <c r="X398" s="26">
        <v>0</v>
      </c>
      <c r="Y398" s="27" t="s">
        <v>162</v>
      </c>
      <c r="Z398" s="26">
        <v>0</v>
      </c>
      <c r="AA398" s="27" t="s">
        <v>162</v>
      </c>
      <c r="AB398" s="26">
        <v>0</v>
      </c>
      <c r="AC398" s="27" t="s">
        <v>191</v>
      </c>
      <c r="AD398" s="26">
        <v>28.5</v>
      </c>
      <c r="AE398" s="27" t="s">
        <v>162</v>
      </c>
      <c r="AF398" s="26">
        <v>0</v>
      </c>
      <c r="AG398" s="27" t="s">
        <v>263</v>
      </c>
      <c r="AH398" s="26">
        <v>25</v>
      </c>
      <c r="AI398" s="27" t="s">
        <v>162</v>
      </c>
      <c r="AJ398" s="26">
        <v>0</v>
      </c>
      <c r="AK398" s="27" t="s">
        <v>162</v>
      </c>
      <c r="AL398" s="26">
        <v>0</v>
      </c>
      <c r="AM398" s="27" t="s">
        <v>162</v>
      </c>
      <c r="AN398" s="26">
        <v>0</v>
      </c>
      <c r="AO398" s="27" t="s">
        <v>162</v>
      </c>
      <c r="AP398" s="26">
        <v>0</v>
      </c>
      <c r="AQ398" s="27" t="s">
        <v>162</v>
      </c>
      <c r="AR398" s="26">
        <v>0</v>
      </c>
      <c r="AS398" s="27" t="s">
        <v>162</v>
      </c>
      <c r="AT398" s="26">
        <v>0</v>
      </c>
      <c r="AU398" s="27" t="s">
        <v>162</v>
      </c>
      <c r="AV398" s="26">
        <v>0</v>
      </c>
    </row>
    <row r="399" spans="1:48" x14ac:dyDescent="0.25">
      <c r="A399" s="12"/>
      <c r="B399" s="13"/>
      <c r="C399" s="14"/>
      <c r="E399" s="27" t="s">
        <v>272</v>
      </c>
      <c r="F399" s="26">
        <v>30.4</v>
      </c>
      <c r="G399" s="27"/>
      <c r="H399" s="26"/>
      <c r="I399" s="27" t="s">
        <v>191</v>
      </c>
      <c r="J399" s="26">
        <v>28.5</v>
      </c>
      <c r="K399" s="27" t="s">
        <v>272</v>
      </c>
      <c r="L399" s="26">
        <v>30.4</v>
      </c>
      <c r="M399" s="27" t="s">
        <v>298</v>
      </c>
      <c r="N399" s="26">
        <v>26.4</v>
      </c>
      <c r="O399" s="110" t="s">
        <v>219</v>
      </c>
      <c r="P399" s="111">
        <v>5</v>
      </c>
      <c r="Q399" s="110" t="s">
        <v>300</v>
      </c>
      <c r="R399" s="111">
        <v>6.7</v>
      </c>
      <c r="S399" s="27" t="s">
        <v>233</v>
      </c>
      <c r="T399" s="26">
        <v>0</v>
      </c>
      <c r="U399" s="27" t="s">
        <v>298</v>
      </c>
      <c r="V399" s="26">
        <v>26.4</v>
      </c>
      <c r="W399" s="27" t="s">
        <v>298</v>
      </c>
      <c r="X399" s="26">
        <v>26.4</v>
      </c>
      <c r="Y399" s="110" t="s">
        <v>264</v>
      </c>
      <c r="Z399" s="111">
        <v>11.4</v>
      </c>
      <c r="AA399" s="27" t="s">
        <v>191</v>
      </c>
      <c r="AB399" s="26">
        <v>28.5</v>
      </c>
      <c r="AC399" s="27" t="s">
        <v>217</v>
      </c>
      <c r="AD399" s="26">
        <v>24.3</v>
      </c>
      <c r="AE399" s="27" t="s">
        <v>298</v>
      </c>
      <c r="AF399" s="26">
        <v>26.4</v>
      </c>
      <c r="AG399" s="27" t="s">
        <v>217</v>
      </c>
      <c r="AH399" s="26">
        <v>24.3</v>
      </c>
      <c r="AI399" s="27" t="s">
        <v>298</v>
      </c>
      <c r="AJ399" s="26">
        <v>26.4</v>
      </c>
      <c r="AK399" s="27" t="s">
        <v>263</v>
      </c>
      <c r="AL399" s="26">
        <v>25</v>
      </c>
      <c r="AM399" s="27" t="s">
        <v>299</v>
      </c>
      <c r="AN399" s="26">
        <v>36.6</v>
      </c>
      <c r="AO399" s="27" t="s">
        <v>298</v>
      </c>
      <c r="AP399" s="26">
        <v>26.4</v>
      </c>
      <c r="AQ399" s="27" t="s">
        <v>272</v>
      </c>
      <c r="AR399" s="26">
        <v>30.4</v>
      </c>
      <c r="AS399" s="27" t="s">
        <v>238</v>
      </c>
      <c r="AT399" s="26">
        <v>29.1</v>
      </c>
      <c r="AU399" s="27" t="s">
        <v>298</v>
      </c>
      <c r="AV399" s="26">
        <v>26.4</v>
      </c>
    </row>
    <row r="400" spans="1:48" x14ac:dyDescent="0.25">
      <c r="A400" s="12"/>
      <c r="B400" s="13"/>
      <c r="C400" s="14"/>
      <c r="E400" s="27" t="s">
        <v>188</v>
      </c>
      <c r="F400" s="26">
        <v>36.299999999999997</v>
      </c>
      <c r="G400" s="27"/>
      <c r="H400" s="26"/>
      <c r="I400" s="110" t="s">
        <v>219</v>
      </c>
      <c r="J400" s="111">
        <v>5</v>
      </c>
      <c r="K400" s="27" t="s">
        <v>217</v>
      </c>
      <c r="L400" s="26">
        <v>24.3</v>
      </c>
      <c r="M400" s="110" t="s">
        <v>206</v>
      </c>
      <c r="N400" s="111">
        <v>5.9</v>
      </c>
      <c r="O400" s="27" t="s">
        <v>272</v>
      </c>
      <c r="P400" s="26">
        <v>30.4</v>
      </c>
      <c r="Q400" s="27" t="s">
        <v>183</v>
      </c>
      <c r="R400" s="26">
        <v>32.5</v>
      </c>
      <c r="S400" s="27" t="s">
        <v>238</v>
      </c>
      <c r="T400" s="26">
        <v>29.1</v>
      </c>
      <c r="U400" s="27" t="s">
        <v>272</v>
      </c>
      <c r="V400" s="26">
        <v>30.4</v>
      </c>
      <c r="W400" s="27" t="s">
        <v>188</v>
      </c>
      <c r="X400" s="26">
        <v>36.299999999999997</v>
      </c>
      <c r="Y400" s="27" t="s">
        <v>298</v>
      </c>
      <c r="Z400" s="26">
        <v>26.4</v>
      </c>
      <c r="AA400" s="27" t="s">
        <v>272</v>
      </c>
      <c r="AB400" s="26">
        <v>30.4</v>
      </c>
      <c r="AC400" s="110" t="s">
        <v>206</v>
      </c>
      <c r="AD400" s="111">
        <v>5.9</v>
      </c>
      <c r="AE400" s="27" t="s">
        <v>217</v>
      </c>
      <c r="AF400" s="26">
        <v>24.3</v>
      </c>
      <c r="AG400" s="27" t="s">
        <v>182</v>
      </c>
      <c r="AH400" s="26">
        <v>0</v>
      </c>
      <c r="AI400" s="27" t="s">
        <v>183</v>
      </c>
      <c r="AJ400" s="26">
        <v>32.5</v>
      </c>
      <c r="AK400" s="27" t="s">
        <v>298</v>
      </c>
      <c r="AL400" s="26">
        <v>26.4</v>
      </c>
      <c r="AM400" s="27" t="s">
        <v>217</v>
      </c>
      <c r="AN400" s="26">
        <v>24.3</v>
      </c>
      <c r="AO400" s="110" t="s">
        <v>281</v>
      </c>
      <c r="AP400" s="111">
        <v>10.4</v>
      </c>
      <c r="AQ400" s="110" t="s">
        <v>265</v>
      </c>
      <c r="AR400" s="111">
        <v>10.5</v>
      </c>
      <c r="AS400" s="27" t="s">
        <v>298</v>
      </c>
      <c r="AT400" s="26">
        <v>26.4</v>
      </c>
      <c r="AU400" s="27" t="s">
        <v>217</v>
      </c>
      <c r="AV400" s="26">
        <v>24.3</v>
      </c>
    </row>
    <row r="401" spans="1:48" x14ac:dyDescent="0.25">
      <c r="A401" s="12"/>
      <c r="B401" s="13"/>
      <c r="C401" s="14"/>
      <c r="E401" s="27" t="s">
        <v>183</v>
      </c>
      <c r="F401" s="26">
        <v>32.5</v>
      </c>
      <c r="G401" s="27"/>
      <c r="H401" s="26"/>
      <c r="I401" s="27" t="s">
        <v>298</v>
      </c>
      <c r="J401" s="26">
        <v>26.4</v>
      </c>
      <c r="K401" s="110" t="s">
        <v>222</v>
      </c>
      <c r="L401" s="111">
        <v>6.6</v>
      </c>
      <c r="M401" s="27" t="s">
        <v>183</v>
      </c>
      <c r="N401" s="26">
        <v>32.5</v>
      </c>
      <c r="O401" s="27" t="s">
        <v>261</v>
      </c>
      <c r="P401" s="26">
        <v>23.9</v>
      </c>
      <c r="Q401" s="27" t="s">
        <v>197</v>
      </c>
      <c r="R401" s="26">
        <v>24.4</v>
      </c>
      <c r="S401" s="27" t="s">
        <v>263</v>
      </c>
      <c r="T401" s="26">
        <v>25</v>
      </c>
      <c r="U401" s="110" t="s">
        <v>206</v>
      </c>
      <c r="V401" s="111">
        <v>5.9</v>
      </c>
      <c r="W401" s="27" t="s">
        <v>183</v>
      </c>
      <c r="X401" s="26">
        <v>32.5</v>
      </c>
      <c r="Y401" s="110" t="s">
        <v>244</v>
      </c>
      <c r="Z401" s="111">
        <v>9.4</v>
      </c>
      <c r="AA401" s="27" t="s">
        <v>179</v>
      </c>
      <c r="AB401" s="26">
        <v>33.1</v>
      </c>
      <c r="AC401" s="27" t="s">
        <v>183</v>
      </c>
      <c r="AD401" s="26">
        <v>32.5</v>
      </c>
      <c r="AE401" s="110" t="s">
        <v>206</v>
      </c>
      <c r="AF401" s="111">
        <v>5.9</v>
      </c>
      <c r="AG401" s="27" t="s">
        <v>261</v>
      </c>
      <c r="AH401" s="26">
        <v>23.9</v>
      </c>
      <c r="AI401" s="110" t="s">
        <v>214</v>
      </c>
      <c r="AJ401" s="111">
        <v>5.6</v>
      </c>
      <c r="AK401" s="27" t="s">
        <v>217</v>
      </c>
      <c r="AL401" s="26">
        <v>24.3</v>
      </c>
      <c r="AM401" s="110" t="s">
        <v>265</v>
      </c>
      <c r="AN401" s="111">
        <v>10.5</v>
      </c>
      <c r="AO401" s="110" t="s">
        <v>206</v>
      </c>
      <c r="AP401" s="111">
        <v>5.9</v>
      </c>
      <c r="AQ401" s="27" t="s">
        <v>183</v>
      </c>
      <c r="AR401" s="26">
        <v>32.5</v>
      </c>
      <c r="AS401" s="27" t="s">
        <v>183</v>
      </c>
      <c r="AT401" s="26">
        <v>32.5</v>
      </c>
      <c r="AU401" s="27" t="s">
        <v>183</v>
      </c>
      <c r="AV401" s="26">
        <v>32.5</v>
      </c>
    </row>
    <row r="402" spans="1:48" x14ac:dyDescent="0.25">
      <c r="A402" s="12"/>
      <c r="B402" s="13"/>
      <c r="C402" s="14"/>
      <c r="E402" s="110" t="s">
        <v>214</v>
      </c>
      <c r="F402" s="111">
        <v>5.6</v>
      </c>
      <c r="G402" s="27"/>
      <c r="H402" s="26"/>
      <c r="I402" s="27" t="s">
        <v>183</v>
      </c>
      <c r="J402" s="26">
        <v>32.5</v>
      </c>
      <c r="K402" s="27" t="s">
        <v>193</v>
      </c>
      <c r="L402" s="26">
        <v>25.6</v>
      </c>
      <c r="M402" s="110" t="s">
        <v>243</v>
      </c>
      <c r="N402" s="111">
        <v>9</v>
      </c>
      <c r="O402" s="27" t="s">
        <v>183</v>
      </c>
      <c r="P402" s="26">
        <v>32.5</v>
      </c>
      <c r="Q402" s="110" t="s">
        <v>167</v>
      </c>
      <c r="R402" s="111">
        <v>9.4</v>
      </c>
      <c r="S402" s="110" t="s">
        <v>281</v>
      </c>
      <c r="T402" s="111">
        <v>10.4</v>
      </c>
      <c r="U402" s="27" t="s">
        <v>171</v>
      </c>
      <c r="V402" s="26">
        <v>0</v>
      </c>
      <c r="W402" s="110" t="s">
        <v>244</v>
      </c>
      <c r="X402" s="111">
        <v>9.4</v>
      </c>
      <c r="Y402" s="27" t="s">
        <v>280</v>
      </c>
      <c r="Z402" s="26">
        <v>31.6</v>
      </c>
      <c r="AA402" s="110" t="s">
        <v>222</v>
      </c>
      <c r="AB402" s="111">
        <v>6.6</v>
      </c>
      <c r="AC402" s="27" t="s">
        <v>190</v>
      </c>
      <c r="AD402" s="26">
        <v>23.4</v>
      </c>
      <c r="AE402" s="27" t="s">
        <v>183</v>
      </c>
      <c r="AF402" s="26">
        <v>32.5</v>
      </c>
      <c r="AG402" s="27" t="s">
        <v>213</v>
      </c>
      <c r="AH402" s="26">
        <v>29.4</v>
      </c>
      <c r="AI402" s="27" t="s">
        <v>197</v>
      </c>
      <c r="AJ402" s="26">
        <v>24.4</v>
      </c>
      <c r="AK402" s="27" t="s">
        <v>197</v>
      </c>
      <c r="AL402" s="26">
        <v>24.4</v>
      </c>
      <c r="AM402" s="27" t="s">
        <v>183</v>
      </c>
      <c r="AN402" s="26">
        <v>32.5</v>
      </c>
      <c r="AO402" s="27" t="s">
        <v>213</v>
      </c>
      <c r="AP402" s="26">
        <v>29.4</v>
      </c>
      <c r="AQ402" s="110" t="s">
        <v>167</v>
      </c>
      <c r="AR402" s="111">
        <v>9.4</v>
      </c>
      <c r="AS402" s="27" t="s">
        <v>197</v>
      </c>
      <c r="AT402" s="26">
        <v>24.4</v>
      </c>
      <c r="AU402" s="27" t="s">
        <v>197</v>
      </c>
      <c r="AV402" s="26">
        <v>24.4</v>
      </c>
    </row>
    <row r="403" spans="1:48" x14ac:dyDescent="0.25">
      <c r="A403" s="12"/>
      <c r="B403" s="13"/>
      <c r="C403" s="14"/>
      <c r="E403" s="27" t="s">
        <v>170</v>
      </c>
      <c r="F403" s="26">
        <v>0</v>
      </c>
      <c r="G403" s="27"/>
      <c r="H403" s="26"/>
      <c r="I403" s="110" t="s">
        <v>295</v>
      </c>
      <c r="J403" s="111">
        <v>7</v>
      </c>
      <c r="K403" s="27" t="s">
        <v>213</v>
      </c>
      <c r="L403" s="26">
        <v>29.4</v>
      </c>
      <c r="M403" s="27" t="s">
        <v>163</v>
      </c>
      <c r="N403" s="26">
        <v>0</v>
      </c>
      <c r="O403" s="27" t="s">
        <v>280</v>
      </c>
      <c r="P403" s="26">
        <v>31.6</v>
      </c>
      <c r="Q403" s="27" t="s">
        <v>163</v>
      </c>
      <c r="R403" s="26">
        <v>0</v>
      </c>
      <c r="S403" s="110" t="s">
        <v>206</v>
      </c>
      <c r="T403" s="111">
        <v>5.9</v>
      </c>
      <c r="U403" s="27" t="s">
        <v>201</v>
      </c>
      <c r="V403" s="26">
        <v>33.799999999999997</v>
      </c>
      <c r="W403" s="27" t="s">
        <v>197</v>
      </c>
      <c r="X403" s="26">
        <v>24.4</v>
      </c>
      <c r="Y403" s="27" t="s">
        <v>201</v>
      </c>
      <c r="Z403" s="26">
        <v>33.799999999999997</v>
      </c>
      <c r="AA403" s="27" t="s">
        <v>196</v>
      </c>
      <c r="AB403" s="26">
        <v>35.4</v>
      </c>
      <c r="AC403" s="27" t="s">
        <v>170</v>
      </c>
      <c r="AD403" s="26">
        <v>0</v>
      </c>
      <c r="AE403" s="27" t="s">
        <v>201</v>
      </c>
      <c r="AF403" s="26">
        <v>33.799999999999997</v>
      </c>
      <c r="AG403" s="27" t="s">
        <v>163</v>
      </c>
      <c r="AH403" s="26">
        <v>0</v>
      </c>
      <c r="AI403" s="27" t="s">
        <v>190</v>
      </c>
      <c r="AJ403" s="26">
        <v>23.4</v>
      </c>
      <c r="AK403" s="27" t="s">
        <v>280</v>
      </c>
      <c r="AL403" s="26">
        <v>31.6</v>
      </c>
      <c r="AM403" s="27" t="s">
        <v>197</v>
      </c>
      <c r="AN403" s="26">
        <v>24.4</v>
      </c>
      <c r="AO403" s="27" t="s">
        <v>260</v>
      </c>
      <c r="AP403" s="26">
        <v>30.7</v>
      </c>
      <c r="AQ403" s="27" t="s">
        <v>213</v>
      </c>
      <c r="AR403" s="26">
        <v>29.4</v>
      </c>
      <c r="AS403" s="27" t="s">
        <v>201</v>
      </c>
      <c r="AT403" s="26">
        <v>33.799999999999997</v>
      </c>
      <c r="AU403" s="110" t="s">
        <v>222</v>
      </c>
      <c r="AV403" s="111">
        <v>6.6</v>
      </c>
    </row>
    <row r="404" spans="1:48" x14ac:dyDescent="0.25">
      <c r="A404" s="12"/>
      <c r="B404" s="13"/>
      <c r="C404" s="14"/>
      <c r="E404" s="27" t="s">
        <v>193</v>
      </c>
      <c r="F404" s="26">
        <v>25.6</v>
      </c>
      <c r="G404" s="27"/>
      <c r="H404" s="26"/>
      <c r="I404" s="27" t="s">
        <v>170</v>
      </c>
      <c r="J404" s="26">
        <v>0</v>
      </c>
      <c r="K404" s="27" t="s">
        <v>163</v>
      </c>
      <c r="L404" s="26">
        <v>0</v>
      </c>
      <c r="M404" s="27" t="s">
        <v>260</v>
      </c>
      <c r="N404" s="26">
        <v>30.7</v>
      </c>
      <c r="O404" s="27" t="s">
        <v>163</v>
      </c>
      <c r="P404" s="26">
        <v>0</v>
      </c>
      <c r="Q404" s="27" t="s">
        <v>166</v>
      </c>
      <c r="R404" s="26">
        <v>27.5</v>
      </c>
      <c r="S404" s="27" t="s">
        <v>182</v>
      </c>
      <c r="T404" s="26">
        <v>0</v>
      </c>
      <c r="U404" s="27" t="s">
        <v>170</v>
      </c>
      <c r="V404" s="26">
        <v>0</v>
      </c>
      <c r="W404" s="110" t="s">
        <v>202</v>
      </c>
      <c r="X404" s="111">
        <v>6.4</v>
      </c>
      <c r="Y404" s="27" t="s">
        <v>170</v>
      </c>
      <c r="Z404" s="26">
        <v>0</v>
      </c>
      <c r="AA404" s="27" t="s">
        <v>163</v>
      </c>
      <c r="AB404" s="26">
        <v>0</v>
      </c>
      <c r="AC404" s="27" t="s">
        <v>213</v>
      </c>
      <c r="AD404" s="26">
        <v>29.4</v>
      </c>
      <c r="AE404" s="27" t="s">
        <v>163</v>
      </c>
      <c r="AF404" s="26">
        <v>0</v>
      </c>
      <c r="AG404" s="27" t="s">
        <v>260</v>
      </c>
      <c r="AH404" s="26">
        <v>30.7</v>
      </c>
      <c r="AI404" s="27" t="s">
        <v>196</v>
      </c>
      <c r="AJ404" s="26">
        <v>35.4</v>
      </c>
      <c r="AK404" s="27" t="s">
        <v>163</v>
      </c>
      <c r="AL404" s="26">
        <v>0</v>
      </c>
      <c r="AM404" s="27" t="s">
        <v>201</v>
      </c>
      <c r="AN404" s="26">
        <v>33.799999999999997</v>
      </c>
      <c r="AO404" s="110" t="s">
        <v>215</v>
      </c>
      <c r="AP404" s="111">
        <v>6.8</v>
      </c>
      <c r="AQ404" s="110" t="s">
        <v>212</v>
      </c>
      <c r="AR404" s="111">
        <v>1.1000000000000001</v>
      </c>
      <c r="AS404" s="27" t="s">
        <v>163</v>
      </c>
      <c r="AT404" s="26">
        <v>0</v>
      </c>
      <c r="AU404" s="27" t="s">
        <v>170</v>
      </c>
      <c r="AV404" s="26">
        <v>0</v>
      </c>
    </row>
    <row r="405" spans="1:48" x14ac:dyDescent="0.25">
      <c r="A405" s="12"/>
      <c r="B405" s="13"/>
      <c r="C405" s="14"/>
      <c r="E405" s="27" t="s">
        <v>163</v>
      </c>
      <c r="F405" s="26">
        <v>0</v>
      </c>
      <c r="G405" s="27"/>
      <c r="H405" s="26"/>
      <c r="I405" s="27" t="s">
        <v>163</v>
      </c>
      <c r="J405" s="26">
        <v>0</v>
      </c>
      <c r="K405" s="27" t="s">
        <v>166</v>
      </c>
      <c r="L405" s="26">
        <v>27.5</v>
      </c>
      <c r="M405" s="27" t="s">
        <v>166</v>
      </c>
      <c r="N405" s="26">
        <v>27.5</v>
      </c>
      <c r="O405" s="27" t="s">
        <v>166</v>
      </c>
      <c r="P405" s="26">
        <v>27.5</v>
      </c>
      <c r="Q405" s="27" t="s">
        <v>278</v>
      </c>
      <c r="R405" s="26">
        <v>0</v>
      </c>
      <c r="S405" s="27" t="s">
        <v>260</v>
      </c>
      <c r="T405" s="26">
        <v>30.7</v>
      </c>
      <c r="U405" s="27" t="s">
        <v>260</v>
      </c>
      <c r="V405" s="26">
        <v>30.7</v>
      </c>
      <c r="W405" s="27" t="s">
        <v>163</v>
      </c>
      <c r="X405" s="26">
        <v>0</v>
      </c>
      <c r="Y405" s="27" t="s">
        <v>163</v>
      </c>
      <c r="Z405" s="26">
        <v>0</v>
      </c>
      <c r="AA405" s="27" t="s">
        <v>260</v>
      </c>
      <c r="AB405" s="26">
        <v>30.7</v>
      </c>
      <c r="AC405" s="27" t="s">
        <v>163</v>
      </c>
      <c r="AD405" s="26">
        <v>0</v>
      </c>
      <c r="AE405" s="27" t="s">
        <v>260</v>
      </c>
      <c r="AF405" s="26">
        <v>30.7</v>
      </c>
      <c r="AG405" s="110" t="s">
        <v>215</v>
      </c>
      <c r="AH405" s="111">
        <v>6.8</v>
      </c>
      <c r="AI405" s="27" t="s">
        <v>163</v>
      </c>
      <c r="AJ405" s="26">
        <v>0</v>
      </c>
      <c r="AK405" s="27" t="s">
        <v>166</v>
      </c>
      <c r="AL405" s="26">
        <v>27.5</v>
      </c>
      <c r="AM405" s="27" t="s">
        <v>163</v>
      </c>
      <c r="AN405" s="26">
        <v>0</v>
      </c>
      <c r="AO405" s="27" t="s">
        <v>278</v>
      </c>
      <c r="AP405" s="26">
        <v>0</v>
      </c>
      <c r="AQ405" s="27" t="s">
        <v>278</v>
      </c>
      <c r="AR405" s="26">
        <v>0</v>
      </c>
      <c r="AS405" s="27" t="s">
        <v>166</v>
      </c>
      <c r="AT405" s="26">
        <v>27.5</v>
      </c>
      <c r="AU405" s="110" t="s">
        <v>202</v>
      </c>
      <c r="AV405" s="111">
        <v>6.4</v>
      </c>
    </row>
    <row r="406" spans="1:48" x14ac:dyDescent="0.25">
      <c r="A406" s="12"/>
      <c r="B406" s="13"/>
      <c r="C406" s="14"/>
      <c r="E406" s="27"/>
      <c r="F406" s="26"/>
      <c r="G406" s="27"/>
      <c r="H406" s="26"/>
      <c r="I406" s="27"/>
      <c r="J406" s="26"/>
      <c r="K406" s="28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7"/>
      <c r="AN406" s="26"/>
      <c r="AO406" s="28"/>
      <c r="AP406" s="26"/>
      <c r="AQ406" s="28"/>
      <c r="AR406" s="26"/>
      <c r="AS406" s="27"/>
      <c r="AT406" s="26"/>
      <c r="AU406" s="27"/>
      <c r="AV406" s="26"/>
    </row>
    <row r="407" spans="1:48" x14ac:dyDescent="0.25">
      <c r="A407" s="12"/>
      <c r="B407" s="13"/>
      <c r="C407" s="14"/>
      <c r="E407" s="27"/>
      <c r="F407" s="15">
        <f>SUM(F398:F405)</f>
        <v>140.79999999999998</v>
      </c>
      <c r="G407" s="27"/>
      <c r="H407" s="15"/>
      <c r="I407" s="27"/>
      <c r="J407" s="15">
        <f>SUM(J398:J405)</f>
        <v>99.4</v>
      </c>
      <c r="K407" s="28"/>
      <c r="L407" s="15">
        <f>SUM(L398:L405)</f>
        <v>145.80000000000001</v>
      </c>
      <c r="M407" s="27"/>
      <c r="N407" s="15">
        <f>SUM(N398:N405)</f>
        <v>132</v>
      </c>
      <c r="O407" s="27"/>
      <c r="P407" s="15">
        <f>SUM(P398:P405)</f>
        <v>150.9</v>
      </c>
      <c r="Q407" s="27"/>
      <c r="R407" s="15">
        <f>SUM(R398:R405)</f>
        <v>130.9</v>
      </c>
      <c r="S407" s="27"/>
      <c r="T407" s="15">
        <f>SUM(T398:T405)</f>
        <v>101.10000000000001</v>
      </c>
      <c r="U407" s="27"/>
      <c r="V407" s="15">
        <f>SUM(V398:V405)</f>
        <v>127.2</v>
      </c>
      <c r="W407" s="27"/>
      <c r="X407" s="15">
        <f>SUM(X398:X405)</f>
        <v>135.4</v>
      </c>
      <c r="Y407" s="27"/>
      <c r="Z407" s="15">
        <f>SUM(Z398:Z405)</f>
        <v>112.6</v>
      </c>
      <c r="AA407" s="27"/>
      <c r="AB407" s="15">
        <f>SUM(AB398:AB405)</f>
        <v>164.7</v>
      </c>
      <c r="AC407" s="27"/>
      <c r="AD407" s="15">
        <f>SUM(AD398:AD405)</f>
        <v>144</v>
      </c>
      <c r="AE407" s="27"/>
      <c r="AF407" s="15">
        <f>SUM(AF398:AF405)</f>
        <v>153.6</v>
      </c>
      <c r="AG407" s="27"/>
      <c r="AH407" s="15">
        <f>SUM(AH398:AH405)</f>
        <v>140.1</v>
      </c>
      <c r="AI407" s="27"/>
      <c r="AJ407" s="15">
        <f>SUM(AJ398:AJ405)</f>
        <v>147.70000000000002</v>
      </c>
      <c r="AK407" s="27"/>
      <c r="AL407" s="15">
        <f>SUM(AL398:AL405)</f>
        <v>159.19999999999999</v>
      </c>
      <c r="AM407" s="27"/>
      <c r="AN407" s="15">
        <f>SUM(AN398:AN405)</f>
        <v>162.10000000000002</v>
      </c>
      <c r="AO407" s="28"/>
      <c r="AP407" s="15">
        <f>SUM(AP398:AP405)</f>
        <v>109.6</v>
      </c>
      <c r="AQ407" s="28"/>
      <c r="AR407" s="15">
        <f>SUM(AR398:AR405)</f>
        <v>113.30000000000001</v>
      </c>
      <c r="AS407" s="27"/>
      <c r="AT407" s="15">
        <f>SUM(AT398:AT405)</f>
        <v>173.7</v>
      </c>
      <c r="AU407" s="27"/>
      <c r="AV407" s="15">
        <f>SUM(AV398:AV405)</f>
        <v>120.6</v>
      </c>
    </row>
    <row r="408" spans="1:48" x14ac:dyDescent="0.25">
      <c r="A408" s="12"/>
      <c r="B408" s="13"/>
      <c r="C408" s="14"/>
      <c r="E408" s="27"/>
      <c r="F408" s="15"/>
      <c r="G408" s="27"/>
      <c r="H408" s="15"/>
      <c r="I408" s="27"/>
      <c r="J408" s="15"/>
      <c r="K408" s="28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7"/>
      <c r="AN408" s="15"/>
      <c r="AO408" s="28"/>
      <c r="AP408" s="15"/>
      <c r="AQ408" s="28"/>
      <c r="AR408" s="15"/>
      <c r="AS408" s="27"/>
      <c r="AT408" s="15"/>
      <c r="AU408" s="27"/>
      <c r="AV408" s="15"/>
    </row>
    <row r="409" spans="1:48" s="16" customFormat="1" x14ac:dyDescent="0.25">
      <c r="A409" s="12"/>
      <c r="B409" s="13"/>
      <c r="C409" s="14"/>
      <c r="E409" s="110" t="s">
        <v>272</v>
      </c>
      <c r="F409" s="111">
        <v>3.7</v>
      </c>
      <c r="G409" s="27"/>
      <c r="H409" s="26"/>
      <c r="I409" s="27" t="s">
        <v>162</v>
      </c>
      <c r="J409" s="26">
        <v>32.4</v>
      </c>
      <c r="K409" s="110" t="s">
        <v>272</v>
      </c>
      <c r="L409" s="111">
        <v>3.7</v>
      </c>
      <c r="M409" s="27" t="s">
        <v>162</v>
      </c>
      <c r="N409" s="26">
        <v>32.4</v>
      </c>
      <c r="O409" s="27" t="s">
        <v>162</v>
      </c>
      <c r="P409" s="26">
        <v>32.4</v>
      </c>
      <c r="Q409" s="110" t="s">
        <v>272</v>
      </c>
      <c r="R409" s="111">
        <v>3.7</v>
      </c>
      <c r="S409" s="27" t="s">
        <v>162</v>
      </c>
      <c r="T409" s="26">
        <v>32.4</v>
      </c>
      <c r="U409" s="27" t="s">
        <v>162</v>
      </c>
      <c r="V409" s="26">
        <v>32.4</v>
      </c>
      <c r="W409" s="27" t="s">
        <v>162</v>
      </c>
      <c r="X409" s="26">
        <v>32.4</v>
      </c>
      <c r="Y409" s="27" t="s">
        <v>162</v>
      </c>
      <c r="Z409" s="26">
        <v>32.4</v>
      </c>
      <c r="AA409" s="27" t="s">
        <v>162</v>
      </c>
      <c r="AB409" s="26">
        <v>32.4</v>
      </c>
      <c r="AC409" s="110" t="s">
        <v>191</v>
      </c>
      <c r="AD409" s="111">
        <v>2.7</v>
      </c>
      <c r="AE409" s="27" t="s">
        <v>162</v>
      </c>
      <c r="AF409" s="26">
        <v>32.4</v>
      </c>
      <c r="AG409" s="27" t="s">
        <v>263</v>
      </c>
      <c r="AH409" s="26">
        <v>51</v>
      </c>
      <c r="AI409" s="27" t="s">
        <v>162</v>
      </c>
      <c r="AJ409" s="26">
        <v>32.4</v>
      </c>
      <c r="AK409" s="27" t="s">
        <v>162</v>
      </c>
      <c r="AL409" s="26">
        <v>32.4</v>
      </c>
      <c r="AM409" s="27" t="s">
        <v>162</v>
      </c>
      <c r="AN409" s="26">
        <v>32.4</v>
      </c>
      <c r="AO409" s="27" t="s">
        <v>162</v>
      </c>
      <c r="AP409" s="26">
        <v>32.4</v>
      </c>
      <c r="AQ409" s="27" t="s">
        <v>162</v>
      </c>
      <c r="AR409" s="26">
        <v>32.4</v>
      </c>
      <c r="AS409" s="27" t="s">
        <v>162</v>
      </c>
      <c r="AT409" s="26">
        <v>32.4</v>
      </c>
      <c r="AU409" s="27" t="s">
        <v>162</v>
      </c>
      <c r="AV409" s="26">
        <v>32.4</v>
      </c>
    </row>
    <row r="410" spans="1:48" s="16" customFormat="1" x14ac:dyDescent="0.25">
      <c r="A410" s="12"/>
      <c r="B410" s="13"/>
      <c r="C410" s="14"/>
      <c r="E410" s="110" t="s">
        <v>188</v>
      </c>
      <c r="F410" s="111">
        <v>7.8</v>
      </c>
      <c r="G410" s="27"/>
      <c r="H410" s="26"/>
      <c r="I410" s="110" t="s">
        <v>191</v>
      </c>
      <c r="J410" s="111">
        <v>2.7</v>
      </c>
      <c r="K410" s="110" t="s">
        <v>217</v>
      </c>
      <c r="L410" s="111">
        <v>2.5</v>
      </c>
      <c r="M410" s="27" t="s">
        <v>298</v>
      </c>
      <c r="N410" s="26">
        <v>37</v>
      </c>
      <c r="O410" s="110" t="s">
        <v>272</v>
      </c>
      <c r="P410" s="111">
        <v>3.7</v>
      </c>
      <c r="Q410" s="27" t="s">
        <v>183</v>
      </c>
      <c r="R410" s="26">
        <v>23.5</v>
      </c>
      <c r="S410" s="27" t="s">
        <v>233</v>
      </c>
      <c r="T410" s="26">
        <v>28.5</v>
      </c>
      <c r="U410" s="27" t="s">
        <v>298</v>
      </c>
      <c r="V410" s="26">
        <v>37</v>
      </c>
      <c r="W410" s="27" t="s">
        <v>298</v>
      </c>
      <c r="X410" s="26">
        <v>37</v>
      </c>
      <c r="Y410" s="27" t="s">
        <v>298</v>
      </c>
      <c r="Z410" s="26">
        <v>37</v>
      </c>
      <c r="AA410" s="110" t="s">
        <v>191</v>
      </c>
      <c r="AB410" s="111">
        <v>2.7</v>
      </c>
      <c r="AC410" s="110" t="s">
        <v>217</v>
      </c>
      <c r="AD410" s="111">
        <v>2.5</v>
      </c>
      <c r="AE410" s="27" t="s">
        <v>298</v>
      </c>
      <c r="AF410" s="26">
        <v>37</v>
      </c>
      <c r="AG410" s="110" t="s">
        <v>217</v>
      </c>
      <c r="AH410" s="111">
        <v>2.5</v>
      </c>
      <c r="AI410" s="27" t="s">
        <v>298</v>
      </c>
      <c r="AJ410" s="26">
        <v>37</v>
      </c>
      <c r="AK410" s="27" t="s">
        <v>263</v>
      </c>
      <c r="AL410" s="26">
        <v>51</v>
      </c>
      <c r="AM410" s="110" t="s">
        <v>299</v>
      </c>
      <c r="AN410" s="111">
        <v>8.6999999999999993</v>
      </c>
      <c r="AO410" s="27" t="s">
        <v>298</v>
      </c>
      <c r="AP410" s="26">
        <v>37</v>
      </c>
      <c r="AQ410" s="110" t="s">
        <v>272</v>
      </c>
      <c r="AR410" s="111">
        <v>3.7</v>
      </c>
      <c r="AS410" s="27" t="s">
        <v>238</v>
      </c>
      <c r="AT410" s="26">
        <v>42.6</v>
      </c>
      <c r="AU410" s="27" t="s">
        <v>298</v>
      </c>
      <c r="AV410" s="26">
        <v>37</v>
      </c>
    </row>
    <row r="411" spans="1:48" s="16" customFormat="1" x14ac:dyDescent="0.25">
      <c r="A411" s="12"/>
      <c r="B411" s="13"/>
      <c r="C411" s="14"/>
      <c r="E411" s="27" t="s">
        <v>183</v>
      </c>
      <c r="F411" s="26">
        <v>23.5</v>
      </c>
      <c r="G411" s="27"/>
      <c r="H411" s="26"/>
      <c r="I411" s="27" t="s">
        <v>298</v>
      </c>
      <c r="J411" s="26">
        <v>37</v>
      </c>
      <c r="K411" s="110" t="s">
        <v>193</v>
      </c>
      <c r="L411" s="111">
        <v>11.2</v>
      </c>
      <c r="M411" s="27" t="s">
        <v>183</v>
      </c>
      <c r="N411" s="26">
        <v>23.5</v>
      </c>
      <c r="O411" s="27" t="s">
        <v>261</v>
      </c>
      <c r="P411" s="26">
        <v>25.4</v>
      </c>
      <c r="Q411" s="27" t="s">
        <v>197</v>
      </c>
      <c r="R411" s="26">
        <v>24.9</v>
      </c>
      <c r="S411" s="27" t="s">
        <v>238</v>
      </c>
      <c r="T411" s="26">
        <v>42.6</v>
      </c>
      <c r="U411" s="110" t="s">
        <v>272</v>
      </c>
      <c r="V411" s="111">
        <v>3.7</v>
      </c>
      <c r="W411" s="110" t="s">
        <v>188</v>
      </c>
      <c r="X411" s="111">
        <v>7.8</v>
      </c>
      <c r="Y411" s="110" t="s">
        <v>280</v>
      </c>
      <c r="Z411" s="111">
        <v>7</v>
      </c>
      <c r="AA411" s="110" t="s">
        <v>272</v>
      </c>
      <c r="AB411" s="111">
        <v>3.7</v>
      </c>
      <c r="AC411" s="27" t="s">
        <v>183</v>
      </c>
      <c r="AD411" s="26">
        <v>23.5</v>
      </c>
      <c r="AE411" s="110" t="s">
        <v>217</v>
      </c>
      <c r="AF411" s="111">
        <v>2.5</v>
      </c>
      <c r="AG411" s="27" t="s">
        <v>182</v>
      </c>
      <c r="AH411" s="26">
        <v>23.1</v>
      </c>
      <c r="AI411" s="27" t="s">
        <v>183</v>
      </c>
      <c r="AJ411" s="26">
        <v>23.5</v>
      </c>
      <c r="AK411" s="27" t="s">
        <v>298</v>
      </c>
      <c r="AL411" s="26">
        <v>37</v>
      </c>
      <c r="AM411" s="110" t="s">
        <v>217</v>
      </c>
      <c r="AN411" s="111">
        <v>2.5</v>
      </c>
      <c r="AO411" s="27" t="s">
        <v>213</v>
      </c>
      <c r="AP411" s="26">
        <v>29.4</v>
      </c>
      <c r="AQ411" s="27" t="s">
        <v>183</v>
      </c>
      <c r="AR411" s="26">
        <v>23.5</v>
      </c>
      <c r="AS411" s="27" t="s">
        <v>298</v>
      </c>
      <c r="AT411" s="26">
        <v>37</v>
      </c>
      <c r="AU411" s="110" t="s">
        <v>217</v>
      </c>
      <c r="AV411" s="111">
        <v>2.5</v>
      </c>
    </row>
    <row r="412" spans="1:48" s="16" customFormat="1" x14ac:dyDescent="0.25">
      <c r="A412" s="12"/>
      <c r="B412" s="13"/>
      <c r="C412" s="14"/>
      <c r="E412" s="110" t="s">
        <v>170</v>
      </c>
      <c r="F412" s="111">
        <v>6.2</v>
      </c>
      <c r="G412" s="27"/>
      <c r="H412" s="26"/>
      <c r="I412" s="27" t="s">
        <v>183</v>
      </c>
      <c r="J412" s="26">
        <v>23.5</v>
      </c>
      <c r="K412" s="27" t="s">
        <v>213</v>
      </c>
      <c r="L412" s="26">
        <v>29.4</v>
      </c>
      <c r="M412" s="27" t="s">
        <v>163</v>
      </c>
      <c r="N412" s="26">
        <v>34.299999999999997</v>
      </c>
      <c r="O412" s="27" t="s">
        <v>183</v>
      </c>
      <c r="P412" s="26">
        <v>23.5</v>
      </c>
      <c r="Q412" s="27" t="s">
        <v>163</v>
      </c>
      <c r="R412" s="26">
        <v>34.299999999999997</v>
      </c>
      <c r="S412" s="27" t="s">
        <v>263</v>
      </c>
      <c r="T412" s="26">
        <v>51</v>
      </c>
      <c r="U412" s="110" t="s">
        <v>171</v>
      </c>
      <c r="V412" s="111">
        <v>-9.4</v>
      </c>
      <c r="W412" s="27" t="s">
        <v>183</v>
      </c>
      <c r="X412" s="26">
        <v>23.5</v>
      </c>
      <c r="Y412" s="110" t="s">
        <v>201</v>
      </c>
      <c r="Z412" s="111">
        <v>6.7</v>
      </c>
      <c r="AA412" s="27" t="s">
        <v>179</v>
      </c>
      <c r="AB412" s="26">
        <v>36.1</v>
      </c>
      <c r="AC412" s="27" t="s">
        <v>190</v>
      </c>
      <c r="AD412" s="26">
        <v>38.799999999999997</v>
      </c>
      <c r="AE412" s="27" t="s">
        <v>183</v>
      </c>
      <c r="AF412" s="26">
        <v>23.5</v>
      </c>
      <c r="AG412" s="27" t="s">
        <v>261</v>
      </c>
      <c r="AH412" s="26">
        <v>25.4</v>
      </c>
      <c r="AI412" s="27" t="s">
        <v>197</v>
      </c>
      <c r="AJ412" s="26">
        <v>24.9</v>
      </c>
      <c r="AK412" s="110" t="s">
        <v>217</v>
      </c>
      <c r="AL412" s="111">
        <v>2.5</v>
      </c>
      <c r="AM412" s="27" t="s">
        <v>183</v>
      </c>
      <c r="AN412" s="26">
        <v>23.5</v>
      </c>
      <c r="AO412" s="110" t="s">
        <v>260</v>
      </c>
      <c r="AP412" s="111">
        <v>10.3</v>
      </c>
      <c r="AQ412" s="27" t="s">
        <v>213</v>
      </c>
      <c r="AR412" s="26">
        <v>29.4</v>
      </c>
      <c r="AS412" s="27" t="s">
        <v>183</v>
      </c>
      <c r="AT412" s="26">
        <v>23.5</v>
      </c>
      <c r="AU412" s="27" t="s">
        <v>183</v>
      </c>
      <c r="AV412" s="26">
        <v>23.5</v>
      </c>
    </row>
    <row r="413" spans="1:48" s="16" customFormat="1" x14ac:dyDescent="0.25">
      <c r="A413" s="12"/>
      <c r="B413" s="13"/>
      <c r="C413" s="14"/>
      <c r="E413" s="110" t="s">
        <v>193</v>
      </c>
      <c r="F413" s="111">
        <v>11.2</v>
      </c>
      <c r="G413" s="27"/>
      <c r="H413" s="26"/>
      <c r="I413" s="110" t="s">
        <v>170</v>
      </c>
      <c r="J413" s="111">
        <v>6.2</v>
      </c>
      <c r="K413" s="27" t="s">
        <v>163</v>
      </c>
      <c r="L413" s="26">
        <v>34.299999999999997</v>
      </c>
      <c r="M413" s="110" t="s">
        <v>260</v>
      </c>
      <c r="N413" s="111">
        <v>10.3</v>
      </c>
      <c r="O413" s="110" t="s">
        <v>280</v>
      </c>
      <c r="P413" s="111">
        <v>7</v>
      </c>
      <c r="Q413" s="27" t="s">
        <v>166</v>
      </c>
      <c r="R413" s="26">
        <v>34.1</v>
      </c>
      <c r="S413" s="27" t="s">
        <v>182</v>
      </c>
      <c r="T413" s="26">
        <v>23.1</v>
      </c>
      <c r="U413" s="110" t="s">
        <v>201</v>
      </c>
      <c r="V413" s="111">
        <v>6.7</v>
      </c>
      <c r="W413" s="27" t="s">
        <v>197</v>
      </c>
      <c r="X413" s="26">
        <v>24.9</v>
      </c>
      <c r="Y413" s="110" t="s">
        <v>170</v>
      </c>
      <c r="Z413" s="111">
        <v>6.2</v>
      </c>
      <c r="AA413" s="110" t="s">
        <v>196</v>
      </c>
      <c r="AB413" s="111">
        <v>2.2000000000000002</v>
      </c>
      <c r="AC413" s="110" t="s">
        <v>170</v>
      </c>
      <c r="AD413" s="111">
        <v>6.2</v>
      </c>
      <c r="AE413" s="110" t="s">
        <v>201</v>
      </c>
      <c r="AF413" s="111">
        <v>6.7</v>
      </c>
      <c r="AG413" s="27" t="s">
        <v>213</v>
      </c>
      <c r="AH413" s="26">
        <v>29.4</v>
      </c>
      <c r="AI413" s="27" t="s">
        <v>190</v>
      </c>
      <c r="AJ413" s="26">
        <v>38.799999999999997</v>
      </c>
      <c r="AK413" s="27" t="s">
        <v>197</v>
      </c>
      <c r="AL413" s="26">
        <v>24.9</v>
      </c>
      <c r="AM413" s="27" t="s">
        <v>197</v>
      </c>
      <c r="AN413" s="26">
        <v>24.9</v>
      </c>
      <c r="AO413" s="27" t="s">
        <v>278</v>
      </c>
      <c r="AP413" s="26">
        <v>22.3</v>
      </c>
      <c r="AQ413" s="27" t="s">
        <v>278</v>
      </c>
      <c r="AR413" s="26">
        <v>22.3</v>
      </c>
      <c r="AS413" s="27" t="s">
        <v>197</v>
      </c>
      <c r="AT413" s="26">
        <v>24.9</v>
      </c>
      <c r="AU413" s="27" t="s">
        <v>197</v>
      </c>
      <c r="AV413" s="26">
        <v>24.9</v>
      </c>
    </row>
    <row r="414" spans="1:48" s="16" customFormat="1" x14ac:dyDescent="0.25">
      <c r="A414" s="12"/>
      <c r="B414" s="13"/>
      <c r="C414" s="14"/>
      <c r="E414" s="27" t="s">
        <v>163</v>
      </c>
      <c r="F414" s="26">
        <v>34.299999999999997</v>
      </c>
      <c r="G414" s="27"/>
      <c r="H414" s="26"/>
      <c r="I414" s="27" t="s">
        <v>163</v>
      </c>
      <c r="J414" s="26">
        <v>34.299999999999997</v>
      </c>
      <c r="K414" s="27" t="s">
        <v>166</v>
      </c>
      <c r="L414" s="26">
        <v>34.1</v>
      </c>
      <c r="M414" s="27" t="s">
        <v>166</v>
      </c>
      <c r="N414" s="26">
        <v>34.1</v>
      </c>
      <c r="O414" s="27" t="s">
        <v>163</v>
      </c>
      <c r="P414" s="26">
        <v>34.299999999999997</v>
      </c>
      <c r="Q414" s="27" t="s">
        <v>278</v>
      </c>
      <c r="R414" s="26">
        <v>22.3</v>
      </c>
      <c r="S414" s="110" t="s">
        <v>260</v>
      </c>
      <c r="T414" s="111">
        <v>10.3</v>
      </c>
      <c r="U414" s="110" t="s">
        <v>170</v>
      </c>
      <c r="V414" s="111">
        <v>6.2</v>
      </c>
      <c r="W414" s="27" t="s">
        <v>163</v>
      </c>
      <c r="X414" s="26">
        <v>34.299999999999997</v>
      </c>
      <c r="Y414" s="27" t="s">
        <v>163</v>
      </c>
      <c r="Z414" s="26">
        <v>34.299999999999997</v>
      </c>
      <c r="AA414" s="27" t="s">
        <v>163</v>
      </c>
      <c r="AB414" s="26">
        <v>34.299999999999997</v>
      </c>
      <c r="AC414" s="27" t="s">
        <v>213</v>
      </c>
      <c r="AD414" s="26">
        <v>29.4</v>
      </c>
      <c r="AE414" s="27" t="s">
        <v>163</v>
      </c>
      <c r="AF414" s="26">
        <v>34.299999999999997</v>
      </c>
      <c r="AG414" s="27" t="s">
        <v>163</v>
      </c>
      <c r="AH414" s="26">
        <v>34.299999999999997</v>
      </c>
      <c r="AI414" s="110" t="s">
        <v>196</v>
      </c>
      <c r="AJ414" s="111">
        <v>2.2000000000000002</v>
      </c>
      <c r="AK414" s="110" t="s">
        <v>280</v>
      </c>
      <c r="AL414" s="111">
        <v>7</v>
      </c>
      <c r="AM414" s="110" t="s">
        <v>201</v>
      </c>
      <c r="AN414" s="111">
        <v>6.7</v>
      </c>
      <c r="AO414" s="27"/>
      <c r="AP414" s="26"/>
      <c r="AQ414" s="27"/>
      <c r="AR414" s="26"/>
      <c r="AS414" s="110" t="s">
        <v>201</v>
      </c>
      <c r="AT414" s="111">
        <v>6.7</v>
      </c>
      <c r="AU414" s="110" t="s">
        <v>170</v>
      </c>
      <c r="AV414" s="111">
        <v>6.2</v>
      </c>
    </row>
    <row r="415" spans="1:48" s="16" customFormat="1" x14ac:dyDescent="0.25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/>
      <c r="N415" s="26"/>
      <c r="O415" s="27" t="s">
        <v>166</v>
      </c>
      <c r="P415" s="26">
        <v>34.1</v>
      </c>
      <c r="Q415" s="27"/>
      <c r="R415" s="26"/>
      <c r="S415" s="27"/>
      <c r="T415" s="26"/>
      <c r="U415" s="110" t="s">
        <v>260</v>
      </c>
      <c r="V415" s="111">
        <v>10.3</v>
      </c>
      <c r="W415" s="27"/>
      <c r="X415" s="26"/>
      <c r="Y415" s="27"/>
      <c r="Z415" s="26"/>
      <c r="AA415" s="110" t="s">
        <v>260</v>
      </c>
      <c r="AB415" s="111">
        <v>10.3</v>
      </c>
      <c r="AC415" s="27" t="s">
        <v>163</v>
      </c>
      <c r="AD415" s="26">
        <v>34.299999999999997</v>
      </c>
      <c r="AE415" s="110" t="s">
        <v>260</v>
      </c>
      <c r="AF415" s="111">
        <v>10.3</v>
      </c>
      <c r="AG415" s="110" t="s">
        <v>260</v>
      </c>
      <c r="AH415" s="111">
        <v>10.3</v>
      </c>
      <c r="AI415" s="27" t="s">
        <v>163</v>
      </c>
      <c r="AJ415" s="26">
        <v>34.299999999999997</v>
      </c>
      <c r="AK415" s="27" t="s">
        <v>163</v>
      </c>
      <c r="AL415" s="26">
        <v>34.299999999999997</v>
      </c>
      <c r="AM415" s="27" t="s">
        <v>163</v>
      </c>
      <c r="AN415" s="26">
        <v>34.299999999999997</v>
      </c>
      <c r="AO415" s="27"/>
      <c r="AP415" s="26"/>
      <c r="AQ415" s="27"/>
      <c r="AR415" s="26"/>
      <c r="AS415" s="27" t="s">
        <v>163</v>
      </c>
      <c r="AT415" s="26">
        <v>34.299999999999997</v>
      </c>
      <c r="AU415" s="27"/>
      <c r="AV415" s="26"/>
    </row>
    <row r="416" spans="1:48" s="16" customFormat="1" x14ac:dyDescent="0.25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/>
      <c r="AJ416" s="26"/>
      <c r="AK416" s="27" t="s">
        <v>166</v>
      </c>
      <c r="AL416" s="26">
        <v>34.1</v>
      </c>
      <c r="AM416" s="27"/>
      <c r="AN416" s="26"/>
      <c r="AO416" s="27"/>
      <c r="AP416" s="26"/>
      <c r="AQ416" s="27"/>
      <c r="AR416" s="26"/>
      <c r="AS416" s="27" t="s">
        <v>166</v>
      </c>
      <c r="AT416" s="26">
        <v>34.1</v>
      </c>
      <c r="AU416" s="27"/>
      <c r="AV416" s="26"/>
    </row>
    <row r="417" spans="1:48" x14ac:dyDescent="0.25">
      <c r="A417" s="12"/>
      <c r="B417" s="13"/>
      <c r="C417" s="14"/>
      <c r="E417" s="27"/>
      <c r="F417" s="26"/>
      <c r="G417" s="27"/>
      <c r="H417" s="26"/>
      <c r="I417" s="27"/>
      <c r="J417" s="26"/>
      <c r="K417" s="28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7"/>
      <c r="AN417" s="26"/>
      <c r="AO417" s="28"/>
      <c r="AP417" s="26"/>
      <c r="AQ417" s="28"/>
      <c r="AR417" s="26"/>
      <c r="AS417" s="27"/>
      <c r="AT417" s="26"/>
      <c r="AU417" s="27"/>
      <c r="AV417" s="26"/>
    </row>
    <row r="418" spans="1:48" s="10" customFormat="1" x14ac:dyDescent="0.25">
      <c r="A418" s="12"/>
      <c r="B418" s="13"/>
      <c r="C418" s="14"/>
      <c r="E418" s="17"/>
      <c r="F418" s="15">
        <f>SUM(F407:F417)</f>
        <v>227.49999999999994</v>
      </c>
      <c r="G418" s="17"/>
      <c r="H418" s="15"/>
      <c r="I418" s="17"/>
      <c r="J418" s="15">
        <f>SUM(J407:J417)</f>
        <v>235.5</v>
      </c>
      <c r="K418" s="18"/>
      <c r="L418" s="15">
        <f>SUM(L407:L417)</f>
        <v>261</v>
      </c>
      <c r="M418" s="17"/>
      <c r="N418" s="15">
        <f>SUM(N407:N417)</f>
        <v>303.60000000000002</v>
      </c>
      <c r="O418" s="17"/>
      <c r="P418" s="15">
        <f>SUM(P407:P417)</f>
        <v>311.3</v>
      </c>
      <c r="Q418" s="17"/>
      <c r="R418" s="15">
        <f>SUM(R407:R417)</f>
        <v>273.7</v>
      </c>
      <c r="S418" s="17"/>
      <c r="T418" s="15">
        <f>SUM(T407:T417)</f>
        <v>289</v>
      </c>
      <c r="U418" s="17"/>
      <c r="V418" s="15">
        <f>SUM(V407:V417)</f>
        <v>214.09999999999997</v>
      </c>
      <c r="W418" s="17"/>
      <c r="X418" s="15">
        <f>SUM(X407:X417)</f>
        <v>295.3</v>
      </c>
      <c r="Y418" s="17"/>
      <c r="Z418" s="15">
        <f>SUM(Z407:Z417)</f>
        <v>236.2</v>
      </c>
      <c r="AA418" s="17"/>
      <c r="AB418" s="15">
        <f>SUM(AB407:AB417)</f>
        <v>286.39999999999998</v>
      </c>
      <c r="AC418" s="17"/>
      <c r="AD418" s="15">
        <f>SUM(AD407:AD417)</f>
        <v>281.39999999999998</v>
      </c>
      <c r="AE418" s="17"/>
      <c r="AF418" s="15">
        <f>SUM(AF407:AF417)</f>
        <v>300.3</v>
      </c>
      <c r="AG418" s="17"/>
      <c r="AH418" s="15">
        <f>SUM(AH407:AH417)</f>
        <v>316.10000000000002</v>
      </c>
      <c r="AI418" s="17"/>
      <c r="AJ418" s="15">
        <f>SUM(AJ407:AJ417)</f>
        <v>340.8</v>
      </c>
      <c r="AK418" s="17"/>
      <c r="AL418" s="15">
        <f>SUM(AL407:AL417)</f>
        <v>382.40000000000003</v>
      </c>
      <c r="AM418" s="17"/>
      <c r="AN418" s="15">
        <f>SUM(AN407:AN417)</f>
        <v>295.10000000000002</v>
      </c>
      <c r="AO418" s="18"/>
      <c r="AP418" s="15">
        <f>SUM(AP407:AP417)</f>
        <v>241.00000000000003</v>
      </c>
      <c r="AQ418" s="18"/>
      <c r="AR418" s="15">
        <f>SUM(AR407:AR417)</f>
        <v>224.60000000000002</v>
      </c>
      <c r="AS418" s="17"/>
      <c r="AT418" s="15">
        <f>SUM(AT407:AT417)</f>
        <v>409.2</v>
      </c>
      <c r="AU418" s="17"/>
      <c r="AV418" s="15">
        <f>SUM(AV407:AV417)</f>
        <v>247.1</v>
      </c>
    </row>
    <row r="419" spans="1:48" x14ac:dyDescent="0.25">
      <c r="A419" s="12"/>
      <c r="B419" s="13"/>
      <c r="C419" s="14"/>
      <c r="E419" s="27"/>
      <c r="F419" s="26"/>
      <c r="G419" s="27"/>
      <c r="H419" s="26"/>
      <c r="I419" s="27"/>
      <c r="J419" s="26"/>
      <c r="K419" s="28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7"/>
      <c r="AN419" s="26"/>
      <c r="AO419" s="28"/>
      <c r="AP419" s="26"/>
      <c r="AQ419" s="28"/>
      <c r="AR419" s="26"/>
      <c r="AS419" s="27"/>
      <c r="AT419" s="26"/>
      <c r="AU419" s="27"/>
      <c r="AV419" s="26"/>
    </row>
    <row r="420" spans="1:48" s="16" customFormat="1" x14ac:dyDescent="0.25">
      <c r="A420" s="12"/>
      <c r="B420" s="13"/>
      <c r="C420" s="14"/>
      <c r="E420" s="27" t="s">
        <v>183</v>
      </c>
      <c r="F420" s="26">
        <v>33.700000000000003</v>
      </c>
      <c r="G420" s="27"/>
      <c r="H420" s="26"/>
      <c r="I420" s="27" t="s">
        <v>162</v>
      </c>
      <c r="J420" s="26">
        <v>25.3</v>
      </c>
      <c r="K420" s="110" t="s">
        <v>213</v>
      </c>
      <c r="L420" s="111">
        <v>5</v>
      </c>
      <c r="M420" s="27" t="s">
        <v>162</v>
      </c>
      <c r="N420" s="26">
        <v>25.3</v>
      </c>
      <c r="O420" s="27" t="s">
        <v>162</v>
      </c>
      <c r="P420" s="26">
        <v>25.3</v>
      </c>
      <c r="Q420" s="27" t="s">
        <v>183</v>
      </c>
      <c r="R420" s="26">
        <v>33.700000000000003</v>
      </c>
      <c r="S420" s="27" t="s">
        <v>162</v>
      </c>
      <c r="T420" s="26">
        <v>25.3</v>
      </c>
      <c r="U420" s="27" t="s">
        <v>162</v>
      </c>
      <c r="V420" s="26">
        <v>25.3</v>
      </c>
      <c r="W420" s="27" t="s">
        <v>162</v>
      </c>
      <c r="X420" s="26">
        <v>25.3</v>
      </c>
      <c r="Y420" s="27" t="s">
        <v>162</v>
      </c>
      <c r="Z420" s="26">
        <v>25.3</v>
      </c>
      <c r="AA420" s="27" t="s">
        <v>162</v>
      </c>
      <c r="AB420" s="26">
        <v>25.3</v>
      </c>
      <c r="AC420" s="27" t="s">
        <v>183</v>
      </c>
      <c r="AD420" s="26">
        <v>33.700000000000003</v>
      </c>
      <c r="AE420" s="27" t="s">
        <v>162</v>
      </c>
      <c r="AF420" s="26">
        <v>25.3</v>
      </c>
      <c r="AG420" s="110" t="s">
        <v>263</v>
      </c>
      <c r="AH420" s="111">
        <v>3.2</v>
      </c>
      <c r="AI420" s="27" t="s">
        <v>162</v>
      </c>
      <c r="AJ420" s="26">
        <v>25.3</v>
      </c>
      <c r="AK420" s="27" t="s">
        <v>162</v>
      </c>
      <c r="AL420" s="26">
        <v>25.3</v>
      </c>
      <c r="AM420" s="27" t="s">
        <v>162</v>
      </c>
      <c r="AN420" s="26">
        <v>25.3</v>
      </c>
      <c r="AO420" s="27" t="s">
        <v>162</v>
      </c>
      <c r="AP420" s="26">
        <v>25.3</v>
      </c>
      <c r="AQ420" s="27" t="s">
        <v>162</v>
      </c>
      <c r="AR420" s="26">
        <v>25.3</v>
      </c>
      <c r="AS420" s="27" t="s">
        <v>162</v>
      </c>
      <c r="AT420" s="26">
        <v>25.3</v>
      </c>
      <c r="AU420" s="27" t="s">
        <v>162</v>
      </c>
      <c r="AV420" s="26">
        <v>25.3</v>
      </c>
    </row>
    <row r="421" spans="1:48" s="16" customFormat="1" x14ac:dyDescent="0.25">
      <c r="A421" s="12"/>
      <c r="B421" s="13"/>
      <c r="C421" s="14"/>
      <c r="E421" s="27" t="s">
        <v>163</v>
      </c>
      <c r="F421" s="26">
        <v>26.4</v>
      </c>
      <c r="G421" s="27"/>
      <c r="H421" s="26"/>
      <c r="I421" s="110" t="s">
        <v>298</v>
      </c>
      <c r="J421" s="111">
        <v>9.1999999999999993</v>
      </c>
      <c r="K421" s="27" t="s">
        <v>163</v>
      </c>
      <c r="L421" s="26">
        <v>26.4</v>
      </c>
      <c r="M421" s="110" t="s">
        <v>298</v>
      </c>
      <c r="N421" s="111">
        <v>9.1999999999999993</v>
      </c>
      <c r="O421" s="110" t="s">
        <v>261</v>
      </c>
      <c r="P421" s="111">
        <v>7.8</v>
      </c>
      <c r="Q421" s="110" t="s">
        <v>197</v>
      </c>
      <c r="R421" s="111">
        <v>4</v>
      </c>
      <c r="S421" s="27" t="s">
        <v>233</v>
      </c>
      <c r="T421" s="26">
        <v>25</v>
      </c>
      <c r="U421" s="110" t="s">
        <v>298</v>
      </c>
      <c r="V421" s="111">
        <v>9.1999999999999993</v>
      </c>
      <c r="W421" s="110" t="s">
        <v>298</v>
      </c>
      <c r="X421" s="111">
        <v>9.1999999999999993</v>
      </c>
      <c r="Y421" s="110" t="s">
        <v>298</v>
      </c>
      <c r="Z421" s="111">
        <v>9.1999999999999993</v>
      </c>
      <c r="AA421" s="110" t="s">
        <v>179</v>
      </c>
      <c r="AB421" s="111">
        <v>8.3000000000000007</v>
      </c>
      <c r="AC421" s="110" t="s">
        <v>190</v>
      </c>
      <c r="AD421" s="111">
        <v>6.7</v>
      </c>
      <c r="AE421" s="110" t="s">
        <v>298</v>
      </c>
      <c r="AF421" s="111">
        <v>9.1999999999999993</v>
      </c>
      <c r="AG421" s="27" t="s">
        <v>182</v>
      </c>
      <c r="AH421" s="26">
        <v>26.5</v>
      </c>
      <c r="AI421" s="110" t="s">
        <v>298</v>
      </c>
      <c r="AJ421" s="111">
        <v>9.1999999999999993</v>
      </c>
      <c r="AK421" s="110" t="s">
        <v>263</v>
      </c>
      <c r="AL421" s="111">
        <v>3.2</v>
      </c>
      <c r="AM421" s="27" t="s">
        <v>183</v>
      </c>
      <c r="AN421" s="26">
        <v>33.700000000000003</v>
      </c>
      <c r="AO421" s="110" t="s">
        <v>298</v>
      </c>
      <c r="AP421" s="111">
        <v>9.1999999999999993</v>
      </c>
      <c r="AQ421" s="27" t="s">
        <v>183</v>
      </c>
      <c r="AR421" s="26">
        <v>33.700000000000003</v>
      </c>
      <c r="AS421" s="110" t="s">
        <v>238</v>
      </c>
      <c r="AT421" s="111">
        <v>5.6</v>
      </c>
      <c r="AU421" s="110" t="s">
        <v>298</v>
      </c>
      <c r="AV421" s="111">
        <v>9.1999999999999993</v>
      </c>
    </row>
    <row r="422" spans="1:48" s="16" customFormat="1" x14ac:dyDescent="0.25">
      <c r="A422" s="12"/>
      <c r="B422" s="13"/>
      <c r="C422" s="14"/>
      <c r="E422" s="27"/>
      <c r="F422" s="26"/>
      <c r="G422" s="27"/>
      <c r="H422" s="26"/>
      <c r="I422" s="27" t="s">
        <v>183</v>
      </c>
      <c r="J422" s="26">
        <v>33.700000000000003</v>
      </c>
      <c r="K422" s="27" t="s">
        <v>166</v>
      </c>
      <c r="L422" s="26">
        <v>27.1</v>
      </c>
      <c r="M422" s="27" t="s">
        <v>183</v>
      </c>
      <c r="N422" s="26">
        <v>33.700000000000003</v>
      </c>
      <c r="O422" s="27" t="s">
        <v>183</v>
      </c>
      <c r="P422" s="26">
        <v>33.700000000000003</v>
      </c>
      <c r="Q422" s="27" t="s">
        <v>163</v>
      </c>
      <c r="R422" s="26">
        <v>26.4</v>
      </c>
      <c r="S422" s="110" t="s">
        <v>238</v>
      </c>
      <c r="T422" s="111">
        <v>5.6</v>
      </c>
      <c r="U422" s="27"/>
      <c r="V422" s="26"/>
      <c r="W422" s="27" t="s">
        <v>183</v>
      </c>
      <c r="X422" s="26">
        <v>33.700000000000003</v>
      </c>
      <c r="Y422" s="27" t="s">
        <v>163</v>
      </c>
      <c r="Z422" s="26">
        <v>26.4</v>
      </c>
      <c r="AA422" s="27" t="s">
        <v>163</v>
      </c>
      <c r="AB422" s="26">
        <v>26.4</v>
      </c>
      <c r="AC422" s="110" t="s">
        <v>213</v>
      </c>
      <c r="AD422" s="111">
        <v>5</v>
      </c>
      <c r="AE422" s="27" t="s">
        <v>183</v>
      </c>
      <c r="AF422" s="26">
        <v>33.700000000000003</v>
      </c>
      <c r="AG422" s="110" t="s">
        <v>261</v>
      </c>
      <c r="AH422" s="111">
        <v>7.8</v>
      </c>
      <c r="AI422" s="27" t="s">
        <v>183</v>
      </c>
      <c r="AJ422" s="26">
        <v>33.700000000000003</v>
      </c>
      <c r="AK422" s="110" t="s">
        <v>298</v>
      </c>
      <c r="AL422" s="111">
        <v>9.1999999999999993</v>
      </c>
      <c r="AM422" s="110" t="s">
        <v>197</v>
      </c>
      <c r="AN422" s="111">
        <v>4</v>
      </c>
      <c r="AO422" s="110" t="s">
        <v>213</v>
      </c>
      <c r="AP422" s="111">
        <v>5</v>
      </c>
      <c r="AQ422" s="110" t="s">
        <v>213</v>
      </c>
      <c r="AR422" s="111">
        <v>5</v>
      </c>
      <c r="AS422" s="110" t="s">
        <v>298</v>
      </c>
      <c r="AT422" s="111">
        <v>9.1999999999999993</v>
      </c>
      <c r="AU422" s="27" t="s">
        <v>183</v>
      </c>
      <c r="AV422" s="26">
        <v>33.700000000000003</v>
      </c>
    </row>
    <row r="423" spans="1:48" s="16" customFormat="1" x14ac:dyDescent="0.25">
      <c r="A423" s="12"/>
      <c r="B423" s="13"/>
      <c r="C423" s="14"/>
      <c r="E423" s="27"/>
      <c r="F423" s="26"/>
      <c r="G423" s="27"/>
      <c r="H423" s="26"/>
      <c r="I423" s="27" t="s">
        <v>163</v>
      </c>
      <c r="J423" s="26">
        <v>26.4</v>
      </c>
      <c r="K423" s="27"/>
      <c r="L423" s="26"/>
      <c r="M423" s="27" t="s">
        <v>163</v>
      </c>
      <c r="N423" s="26">
        <v>26.4</v>
      </c>
      <c r="O423" s="27" t="s">
        <v>163</v>
      </c>
      <c r="P423" s="26">
        <v>26.4</v>
      </c>
      <c r="Q423" s="27" t="s">
        <v>166</v>
      </c>
      <c r="R423" s="26">
        <v>27.1</v>
      </c>
      <c r="S423" s="110" t="s">
        <v>263</v>
      </c>
      <c r="T423" s="111">
        <v>3.2</v>
      </c>
      <c r="U423" s="27"/>
      <c r="V423" s="26"/>
      <c r="W423" s="110" t="s">
        <v>197</v>
      </c>
      <c r="X423" s="111">
        <v>4</v>
      </c>
      <c r="Y423" s="27"/>
      <c r="Z423" s="26"/>
      <c r="AA423" s="27"/>
      <c r="AB423" s="26"/>
      <c r="AC423" s="27" t="s">
        <v>163</v>
      </c>
      <c r="AD423" s="26">
        <v>26.4</v>
      </c>
      <c r="AE423" s="27" t="s">
        <v>163</v>
      </c>
      <c r="AF423" s="26">
        <v>26.4</v>
      </c>
      <c r="AG423" s="110" t="s">
        <v>213</v>
      </c>
      <c r="AH423" s="111">
        <v>5</v>
      </c>
      <c r="AI423" s="110" t="s">
        <v>197</v>
      </c>
      <c r="AJ423" s="111">
        <v>4</v>
      </c>
      <c r="AK423" s="110" t="s">
        <v>197</v>
      </c>
      <c r="AL423" s="111">
        <v>4</v>
      </c>
      <c r="AM423" s="27" t="s">
        <v>163</v>
      </c>
      <c r="AN423" s="26">
        <v>26.4</v>
      </c>
      <c r="AO423" s="27" t="s">
        <v>278</v>
      </c>
      <c r="AP423" s="26">
        <v>30</v>
      </c>
      <c r="AQ423" s="27" t="s">
        <v>278</v>
      </c>
      <c r="AR423" s="26">
        <v>30</v>
      </c>
      <c r="AS423" s="27" t="s">
        <v>183</v>
      </c>
      <c r="AT423" s="26">
        <v>33.700000000000003</v>
      </c>
      <c r="AU423" s="110" t="s">
        <v>197</v>
      </c>
      <c r="AV423" s="111">
        <v>4</v>
      </c>
    </row>
    <row r="424" spans="1:48" s="16" customFormat="1" x14ac:dyDescent="0.25">
      <c r="A424" s="12"/>
      <c r="B424" s="13"/>
      <c r="C424" s="14"/>
      <c r="E424" s="27"/>
      <c r="F424" s="26"/>
      <c r="G424" s="27"/>
      <c r="H424" s="26"/>
      <c r="I424" s="27"/>
      <c r="J424" s="26"/>
      <c r="K424" s="27"/>
      <c r="L424" s="26"/>
      <c r="M424" s="27" t="s">
        <v>166</v>
      </c>
      <c r="N424" s="26">
        <v>27.1</v>
      </c>
      <c r="O424" s="27" t="s">
        <v>166</v>
      </c>
      <c r="P424" s="26">
        <v>27.1</v>
      </c>
      <c r="Q424" s="27" t="s">
        <v>278</v>
      </c>
      <c r="R424" s="26">
        <v>30</v>
      </c>
      <c r="S424" s="27" t="s">
        <v>182</v>
      </c>
      <c r="T424" s="26">
        <v>26.5</v>
      </c>
      <c r="U424" s="27"/>
      <c r="V424" s="26"/>
      <c r="W424" s="27" t="s">
        <v>163</v>
      </c>
      <c r="X424" s="26">
        <v>26.4</v>
      </c>
      <c r="Y424" s="27"/>
      <c r="Z424" s="26"/>
      <c r="AA424" s="27"/>
      <c r="AB424" s="26"/>
      <c r="AC424" s="27"/>
      <c r="AD424" s="26"/>
      <c r="AE424" s="27"/>
      <c r="AF424" s="26"/>
      <c r="AG424" s="27" t="s">
        <v>163</v>
      </c>
      <c r="AH424" s="26">
        <v>26.4</v>
      </c>
      <c r="AI424" s="110" t="s">
        <v>190</v>
      </c>
      <c r="AJ424" s="111">
        <v>6.7</v>
      </c>
      <c r="AK424" s="27" t="s">
        <v>163</v>
      </c>
      <c r="AL424" s="26">
        <v>26.4</v>
      </c>
      <c r="AM424" s="27"/>
      <c r="AN424" s="26"/>
      <c r="AO424" s="27"/>
      <c r="AP424" s="26"/>
      <c r="AQ424" s="27"/>
      <c r="AR424" s="26"/>
      <c r="AS424" s="110" t="s">
        <v>197</v>
      </c>
      <c r="AT424" s="111">
        <v>4</v>
      </c>
      <c r="AU424" s="27"/>
      <c r="AV424" s="26"/>
    </row>
    <row r="425" spans="1:48" s="16" customFormat="1" x14ac:dyDescent="0.25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/>
      <c r="AH425" s="26"/>
      <c r="AI425" s="27" t="s">
        <v>163</v>
      </c>
      <c r="AJ425" s="26">
        <v>26.4</v>
      </c>
      <c r="AK425" s="27" t="s">
        <v>166</v>
      </c>
      <c r="AL425" s="26">
        <v>27.1</v>
      </c>
      <c r="AM425" s="27"/>
      <c r="AN425" s="26"/>
      <c r="AO425" s="27"/>
      <c r="AP425" s="26"/>
      <c r="AQ425" s="27"/>
      <c r="AR425" s="26"/>
      <c r="AS425" s="27" t="s">
        <v>163</v>
      </c>
      <c r="AT425" s="26">
        <v>26.4</v>
      </c>
      <c r="AU425" s="27"/>
      <c r="AV425" s="26"/>
    </row>
    <row r="426" spans="1:48" s="16" customFormat="1" x14ac:dyDescent="0.25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/>
      <c r="AR426" s="26"/>
      <c r="AS426" s="27" t="s">
        <v>166</v>
      </c>
      <c r="AT426" s="26">
        <v>27.1</v>
      </c>
      <c r="AU426" s="27"/>
      <c r="AV426" s="26"/>
    </row>
    <row r="427" spans="1:48" s="16" customFormat="1" x14ac:dyDescent="0.25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  <c r="AU427" s="27"/>
      <c r="AV427" s="26"/>
    </row>
    <row r="428" spans="1:48" s="10" customFormat="1" x14ac:dyDescent="0.25">
      <c r="A428" s="12"/>
      <c r="B428" s="13"/>
      <c r="C428" s="14"/>
      <c r="E428" s="17"/>
      <c r="F428" s="15">
        <f>SUM(F418:F427)</f>
        <v>287.59999999999991</v>
      </c>
      <c r="G428" s="17"/>
      <c r="H428" s="15"/>
      <c r="I428" s="17"/>
      <c r="J428" s="15">
        <f>SUM(J418:J427)</f>
        <v>330.09999999999997</v>
      </c>
      <c r="K428" s="18"/>
      <c r="L428" s="15">
        <f>SUM(L418:L427)</f>
        <v>319.5</v>
      </c>
      <c r="M428" s="17"/>
      <c r="N428" s="15">
        <f>SUM(N418:N427)</f>
        <v>425.3</v>
      </c>
      <c r="O428" s="17"/>
      <c r="P428" s="15">
        <f>SUM(P418:P427)</f>
        <v>431.6</v>
      </c>
      <c r="Q428" s="17"/>
      <c r="R428" s="15">
        <f>SUM(R418:R427)</f>
        <v>394.9</v>
      </c>
      <c r="S428" s="17"/>
      <c r="T428" s="15">
        <f>SUM(T418:T427)</f>
        <v>374.6</v>
      </c>
      <c r="U428" s="17"/>
      <c r="V428" s="15">
        <f>SUM(V418:V427)</f>
        <v>248.59999999999997</v>
      </c>
      <c r="W428" s="17"/>
      <c r="X428" s="15">
        <f>SUM(X418:X427)</f>
        <v>393.9</v>
      </c>
      <c r="Y428" s="17"/>
      <c r="Z428" s="15">
        <f>SUM(Z418:Z427)</f>
        <v>297.09999999999997</v>
      </c>
      <c r="AA428" s="17"/>
      <c r="AB428" s="15">
        <f>SUM(AB418:AB427)</f>
        <v>346.4</v>
      </c>
      <c r="AC428" s="17"/>
      <c r="AD428" s="15">
        <f>SUM(AD418:AD427)</f>
        <v>353.19999999999993</v>
      </c>
      <c r="AE428" s="17"/>
      <c r="AF428" s="15">
        <f>SUM(AF418:AF427)</f>
        <v>394.9</v>
      </c>
      <c r="AG428" s="17"/>
      <c r="AH428" s="15">
        <f>SUM(AH418:AH427)</f>
        <v>385</v>
      </c>
      <c r="AI428" s="17"/>
      <c r="AJ428" s="15">
        <f>SUM(AJ418:AJ427)</f>
        <v>446.09999999999997</v>
      </c>
      <c r="AK428" s="17"/>
      <c r="AL428" s="15">
        <f>SUM(AL418:AL427)</f>
        <v>477.6</v>
      </c>
      <c r="AM428" s="17"/>
      <c r="AN428" s="15">
        <f>SUM(AN418:AN427)</f>
        <v>384.5</v>
      </c>
      <c r="AO428" s="18"/>
      <c r="AP428" s="15">
        <f>SUM(AP418:AP427)</f>
        <v>310.5</v>
      </c>
      <c r="AQ428" s="18"/>
      <c r="AR428" s="15">
        <f>SUM(AR418:AR427)</f>
        <v>318.60000000000002</v>
      </c>
      <c r="AS428" s="17"/>
      <c r="AT428" s="15">
        <f>SUM(AT418:AT427)</f>
        <v>540.5</v>
      </c>
      <c r="AU428" s="17"/>
      <c r="AV428" s="15">
        <f>SUM(AV418:AV427)</f>
        <v>319.29999999999995</v>
      </c>
    </row>
    <row r="429" spans="1:48" x14ac:dyDescent="0.25">
      <c r="A429" s="12"/>
      <c r="B429" s="13"/>
      <c r="C429" s="14"/>
      <c r="E429" s="27"/>
      <c r="F429" s="26"/>
      <c r="G429" s="27"/>
      <c r="H429" s="26"/>
      <c r="I429" s="27"/>
      <c r="J429" s="26"/>
      <c r="K429" s="28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7"/>
      <c r="AN429" s="26"/>
      <c r="AO429" s="28"/>
      <c r="AP429" s="26"/>
      <c r="AQ429" s="28"/>
      <c r="AR429" s="26"/>
      <c r="AS429" s="27"/>
      <c r="AT429" s="26"/>
      <c r="AU429" s="27"/>
      <c r="AV429" s="26"/>
    </row>
    <row r="430" spans="1:48" s="16" customFormat="1" x14ac:dyDescent="0.25">
      <c r="A430" s="12"/>
      <c r="B430" s="13"/>
      <c r="C430" s="14"/>
      <c r="E430" s="110" t="s">
        <v>183</v>
      </c>
      <c r="F430" s="111">
        <v>8.9</v>
      </c>
      <c r="G430" s="27"/>
      <c r="H430" s="26"/>
      <c r="I430" s="27" t="s">
        <v>162</v>
      </c>
      <c r="J430" s="26">
        <v>34.5</v>
      </c>
      <c r="K430" s="27" t="s">
        <v>163</v>
      </c>
      <c r="L430" s="26">
        <v>28.5</v>
      </c>
      <c r="M430" s="27" t="s">
        <v>162</v>
      </c>
      <c r="N430" s="26">
        <v>34.5</v>
      </c>
      <c r="O430" s="27" t="s">
        <v>162</v>
      </c>
      <c r="P430" s="26">
        <v>34.5</v>
      </c>
      <c r="Q430" s="110" t="s">
        <v>183</v>
      </c>
      <c r="R430" s="111">
        <v>8.9</v>
      </c>
      <c r="S430" s="27" t="s">
        <v>162</v>
      </c>
      <c r="T430" s="26">
        <v>34.5</v>
      </c>
      <c r="U430" s="27" t="s">
        <v>162</v>
      </c>
      <c r="V430" s="26">
        <v>34.5</v>
      </c>
      <c r="W430" s="27" t="s">
        <v>162</v>
      </c>
      <c r="X430" s="26">
        <v>34.5</v>
      </c>
      <c r="Y430" s="27" t="s">
        <v>162</v>
      </c>
      <c r="Z430" s="26">
        <v>34.5</v>
      </c>
      <c r="AA430" s="27" t="s">
        <v>162</v>
      </c>
      <c r="AB430" s="26">
        <v>34.5</v>
      </c>
      <c r="AC430" s="110" t="s">
        <v>183</v>
      </c>
      <c r="AD430" s="111">
        <v>8.9</v>
      </c>
      <c r="AE430" s="27" t="s">
        <v>162</v>
      </c>
      <c r="AF430" s="26">
        <v>34.5</v>
      </c>
      <c r="AG430" s="110" t="s">
        <v>182</v>
      </c>
      <c r="AH430" s="111">
        <v>7.5</v>
      </c>
      <c r="AI430" s="27" t="s">
        <v>162</v>
      </c>
      <c r="AJ430" s="26">
        <v>34.5</v>
      </c>
      <c r="AK430" s="27" t="s">
        <v>162</v>
      </c>
      <c r="AL430" s="26">
        <v>34.5</v>
      </c>
      <c r="AM430" s="27" t="s">
        <v>162</v>
      </c>
      <c r="AN430" s="26">
        <v>34.5</v>
      </c>
      <c r="AO430" s="27" t="s">
        <v>162</v>
      </c>
      <c r="AP430" s="26">
        <v>34.5</v>
      </c>
      <c r="AQ430" s="27" t="s">
        <v>162</v>
      </c>
      <c r="AR430" s="26">
        <v>34.5</v>
      </c>
      <c r="AS430" s="27" t="s">
        <v>162</v>
      </c>
      <c r="AT430" s="26">
        <v>34.5</v>
      </c>
      <c r="AU430" s="27" t="s">
        <v>162</v>
      </c>
      <c r="AV430" s="26">
        <v>34.5</v>
      </c>
    </row>
    <row r="431" spans="1:48" s="16" customFormat="1" x14ac:dyDescent="0.25">
      <c r="A431" s="12"/>
      <c r="B431" s="13"/>
      <c r="C431" s="14"/>
      <c r="E431" s="112" t="s">
        <v>163</v>
      </c>
      <c r="F431" s="113">
        <v>64.099999999999994</v>
      </c>
      <c r="G431" s="27"/>
      <c r="H431" s="26"/>
      <c r="I431" s="110" t="s">
        <v>183</v>
      </c>
      <c r="J431" s="111">
        <v>8.9</v>
      </c>
      <c r="K431" s="27" t="s">
        <v>166</v>
      </c>
      <c r="L431" s="26">
        <v>30.8</v>
      </c>
      <c r="M431" s="110" t="s">
        <v>183</v>
      </c>
      <c r="N431" s="111">
        <v>8.9</v>
      </c>
      <c r="O431" s="110" t="s">
        <v>183</v>
      </c>
      <c r="P431" s="111">
        <v>8.9</v>
      </c>
      <c r="Q431" s="27" t="s">
        <v>163</v>
      </c>
      <c r="R431" s="26">
        <v>28.5</v>
      </c>
      <c r="S431" s="110" t="s">
        <v>233</v>
      </c>
      <c r="T431" s="111">
        <v>6.8</v>
      </c>
      <c r="U431" s="27"/>
      <c r="V431" s="26"/>
      <c r="W431" s="110" t="s">
        <v>183</v>
      </c>
      <c r="X431" s="111">
        <v>8.9</v>
      </c>
      <c r="Y431" s="27" t="s">
        <v>163</v>
      </c>
      <c r="Z431" s="26">
        <v>28.5</v>
      </c>
      <c r="AA431" s="27" t="s">
        <v>163</v>
      </c>
      <c r="AB431" s="26">
        <v>28.5</v>
      </c>
      <c r="AC431" s="27" t="s">
        <v>163</v>
      </c>
      <c r="AD431" s="26">
        <v>28.5</v>
      </c>
      <c r="AE431" s="110" t="s">
        <v>183</v>
      </c>
      <c r="AF431" s="111">
        <v>8.9</v>
      </c>
      <c r="AG431" s="27" t="s">
        <v>163</v>
      </c>
      <c r="AH431" s="26">
        <v>28.5</v>
      </c>
      <c r="AI431" s="110" t="s">
        <v>183</v>
      </c>
      <c r="AJ431" s="111">
        <v>8.9</v>
      </c>
      <c r="AK431" s="27" t="s">
        <v>163</v>
      </c>
      <c r="AL431" s="26">
        <v>28.5</v>
      </c>
      <c r="AM431" s="110" t="s">
        <v>183</v>
      </c>
      <c r="AN431" s="111">
        <v>8.9</v>
      </c>
      <c r="AO431" s="27" t="s">
        <v>278</v>
      </c>
      <c r="AP431" s="26">
        <v>25.7</v>
      </c>
      <c r="AQ431" s="110" t="s">
        <v>183</v>
      </c>
      <c r="AR431" s="111">
        <v>8.9</v>
      </c>
      <c r="AS431" s="110" t="s">
        <v>183</v>
      </c>
      <c r="AT431" s="111">
        <v>8.9</v>
      </c>
      <c r="AU431" s="110" t="s">
        <v>183</v>
      </c>
      <c r="AV431" s="111">
        <v>8.9</v>
      </c>
    </row>
    <row r="432" spans="1:48" s="16" customFormat="1" x14ac:dyDescent="0.25">
      <c r="A432" s="12"/>
      <c r="B432" s="13"/>
      <c r="C432" s="14"/>
      <c r="E432" s="27"/>
      <c r="F432" s="26"/>
      <c r="G432" s="27"/>
      <c r="H432" s="26"/>
      <c r="I432" s="27" t="s">
        <v>163</v>
      </c>
      <c r="J432" s="26">
        <v>28.5</v>
      </c>
      <c r="K432" s="27"/>
      <c r="L432" s="26"/>
      <c r="M432" s="27" t="s">
        <v>163</v>
      </c>
      <c r="N432" s="26">
        <v>28.5</v>
      </c>
      <c r="O432" s="27" t="s">
        <v>163</v>
      </c>
      <c r="P432" s="26">
        <v>28.5</v>
      </c>
      <c r="Q432" s="27" t="s">
        <v>166</v>
      </c>
      <c r="R432" s="26">
        <v>30.8</v>
      </c>
      <c r="S432" s="110" t="s">
        <v>182</v>
      </c>
      <c r="T432" s="111">
        <v>7.5</v>
      </c>
      <c r="U432" s="27"/>
      <c r="V432" s="26"/>
      <c r="W432" s="27" t="s">
        <v>163</v>
      </c>
      <c r="X432" s="26">
        <v>28.5</v>
      </c>
      <c r="Y432" s="27"/>
      <c r="Z432" s="26"/>
      <c r="AA432" s="27"/>
      <c r="AB432" s="26"/>
      <c r="AC432" s="27"/>
      <c r="AD432" s="26"/>
      <c r="AE432" s="27" t="s">
        <v>163</v>
      </c>
      <c r="AF432" s="26">
        <v>28.5</v>
      </c>
      <c r="AG432" s="27"/>
      <c r="AH432" s="26"/>
      <c r="AI432" s="27" t="s">
        <v>163</v>
      </c>
      <c r="AJ432" s="26">
        <v>28.5</v>
      </c>
      <c r="AK432" s="27" t="s">
        <v>166</v>
      </c>
      <c r="AL432" s="26">
        <v>30.8</v>
      </c>
      <c r="AM432" s="27" t="s">
        <v>163</v>
      </c>
      <c r="AN432" s="26">
        <v>28.5</v>
      </c>
      <c r="AO432" s="27"/>
      <c r="AP432" s="26"/>
      <c r="AQ432" s="27" t="s">
        <v>278</v>
      </c>
      <c r="AR432" s="26">
        <v>25.7</v>
      </c>
      <c r="AS432" s="27" t="s">
        <v>163</v>
      </c>
      <c r="AT432" s="26">
        <v>28.5</v>
      </c>
      <c r="AU432" s="27"/>
      <c r="AV432" s="26"/>
    </row>
    <row r="433" spans="1:48" s="16" customFormat="1" x14ac:dyDescent="0.25">
      <c r="A433" s="12"/>
      <c r="B433" s="13"/>
      <c r="C433" s="14"/>
      <c r="E433" s="27"/>
      <c r="F433" s="26"/>
      <c r="G433" s="27"/>
      <c r="H433" s="26"/>
      <c r="I433" s="27"/>
      <c r="J433" s="26"/>
      <c r="K433" s="27"/>
      <c r="L433" s="26"/>
      <c r="M433" s="27" t="s">
        <v>166</v>
      </c>
      <c r="N433" s="26">
        <v>30.8</v>
      </c>
      <c r="O433" s="27" t="s">
        <v>166</v>
      </c>
      <c r="P433" s="26">
        <v>30.8</v>
      </c>
      <c r="Q433" s="27" t="s">
        <v>278</v>
      </c>
      <c r="R433" s="26">
        <v>25.7</v>
      </c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/>
      <c r="AR433" s="26"/>
      <c r="AS433" s="27" t="s">
        <v>166</v>
      </c>
      <c r="AT433" s="26">
        <v>30.8</v>
      </c>
      <c r="AU433" s="27"/>
      <c r="AV433" s="26"/>
    </row>
    <row r="434" spans="1:48" s="16" customFormat="1" x14ac:dyDescent="0.25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  <c r="AU434" s="27"/>
      <c r="AV434" s="26"/>
    </row>
    <row r="435" spans="1:48" s="10" customFormat="1" x14ac:dyDescent="0.25">
      <c r="A435" s="12"/>
      <c r="B435" s="13"/>
      <c r="C435" s="14"/>
      <c r="E435" s="17"/>
      <c r="F435" s="15">
        <f>SUM(F428:F434)</f>
        <v>360.59999999999991</v>
      </c>
      <c r="G435" s="17"/>
      <c r="H435" s="15"/>
      <c r="I435" s="17"/>
      <c r="J435" s="15">
        <f>SUM(J428:J434)</f>
        <v>401.99999999999994</v>
      </c>
      <c r="K435" s="18"/>
      <c r="L435" s="15">
        <f>SUM(L428:L434)</f>
        <v>378.8</v>
      </c>
      <c r="M435" s="17"/>
      <c r="N435" s="15">
        <f>SUM(N428:N434)</f>
        <v>528</v>
      </c>
      <c r="O435" s="17"/>
      <c r="P435" s="15">
        <f>SUM(P428:P434)</f>
        <v>534.29999999999995</v>
      </c>
      <c r="Q435" s="17"/>
      <c r="R435" s="15">
        <f>SUM(R428:R434)</f>
        <v>488.79999999999995</v>
      </c>
      <c r="S435" s="17"/>
      <c r="T435" s="15">
        <f>SUM(T428:T434)</f>
        <v>423.40000000000003</v>
      </c>
      <c r="U435" s="17"/>
      <c r="V435" s="15">
        <f>SUM(V428:V434)</f>
        <v>283.09999999999997</v>
      </c>
      <c r="W435" s="17"/>
      <c r="X435" s="15">
        <f>SUM(X428:X434)</f>
        <v>465.79999999999995</v>
      </c>
      <c r="Y435" s="17"/>
      <c r="Z435" s="15">
        <f>SUM(Z428:Z434)</f>
        <v>360.09999999999997</v>
      </c>
      <c r="AA435" s="17"/>
      <c r="AB435" s="15">
        <f>SUM(AB428:AB434)</f>
        <v>409.4</v>
      </c>
      <c r="AC435" s="17"/>
      <c r="AD435" s="15">
        <f>SUM(AD428:AD434)</f>
        <v>390.59999999999991</v>
      </c>
      <c r="AE435" s="17"/>
      <c r="AF435" s="15">
        <f>SUM(AF428:AF434)</f>
        <v>466.79999999999995</v>
      </c>
      <c r="AG435" s="17"/>
      <c r="AH435" s="15">
        <f>SUM(AH428:AH434)</f>
        <v>421</v>
      </c>
      <c r="AI435" s="17"/>
      <c r="AJ435" s="15">
        <f>SUM(AJ428:AJ434)</f>
        <v>518</v>
      </c>
      <c r="AK435" s="17"/>
      <c r="AL435" s="15">
        <f>SUM(AL428:AL434)</f>
        <v>571.4</v>
      </c>
      <c r="AM435" s="17"/>
      <c r="AN435" s="15">
        <f>SUM(AN428:AN434)</f>
        <v>456.4</v>
      </c>
      <c r="AO435" s="18"/>
      <c r="AP435" s="15">
        <f>SUM(AP428:AP434)</f>
        <v>370.7</v>
      </c>
      <c r="AQ435" s="18"/>
      <c r="AR435" s="15">
        <f>SUM(AR428:AR434)</f>
        <v>387.7</v>
      </c>
      <c r="AS435" s="17"/>
      <c r="AT435" s="15">
        <f>SUM(AT428:AT434)</f>
        <v>643.19999999999993</v>
      </c>
      <c r="AU435" s="17"/>
      <c r="AV435" s="15">
        <f>SUM(AV428:AV434)</f>
        <v>362.69999999999993</v>
      </c>
    </row>
    <row r="436" spans="1:48" ht="13.5" customHeight="1" x14ac:dyDescent="0.25">
      <c r="A436" s="12"/>
      <c r="B436" s="13"/>
      <c r="C436" s="14"/>
      <c r="E436" s="27"/>
      <c r="F436" s="26"/>
      <c r="G436" s="27"/>
      <c r="H436" s="26"/>
      <c r="I436" s="27"/>
      <c r="J436" s="26"/>
      <c r="K436" s="28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7"/>
      <c r="AN436" s="26"/>
      <c r="AO436" s="28"/>
      <c r="AP436" s="26"/>
      <c r="AQ436" s="28"/>
      <c r="AR436" s="26"/>
      <c r="AS436" s="27"/>
      <c r="AT436" s="26"/>
      <c r="AU436" s="27"/>
      <c r="AV436" s="26"/>
    </row>
    <row r="437" spans="1:48" s="16" customFormat="1" x14ac:dyDescent="0.25">
      <c r="A437" s="12"/>
      <c r="B437" s="13"/>
      <c r="C437" s="14"/>
      <c r="E437" s="27" t="s">
        <v>163</v>
      </c>
      <c r="F437" s="26">
        <v>31.9</v>
      </c>
      <c r="G437" s="27"/>
      <c r="H437" s="26"/>
      <c r="I437" s="112" t="s">
        <v>162</v>
      </c>
      <c r="J437" s="113">
        <v>68.3</v>
      </c>
      <c r="K437" s="27" t="s">
        <v>163</v>
      </c>
      <c r="L437" s="26">
        <v>31.9</v>
      </c>
      <c r="M437" s="27" t="s">
        <v>162</v>
      </c>
      <c r="N437" s="26">
        <v>27.3</v>
      </c>
      <c r="O437" s="27" t="s">
        <v>162</v>
      </c>
      <c r="P437" s="26">
        <v>27.3</v>
      </c>
      <c r="Q437" s="27" t="s">
        <v>163</v>
      </c>
      <c r="R437" s="26">
        <v>31.9</v>
      </c>
      <c r="S437" s="112" t="s">
        <v>162</v>
      </c>
      <c r="T437" s="113">
        <v>68.3</v>
      </c>
      <c r="U437" s="112" t="s">
        <v>162</v>
      </c>
      <c r="V437" s="113">
        <v>68.3</v>
      </c>
      <c r="W437" s="27" t="s">
        <v>162</v>
      </c>
      <c r="X437" s="26">
        <v>27.3</v>
      </c>
      <c r="Y437" s="27" t="s">
        <v>162</v>
      </c>
      <c r="Z437" s="26">
        <v>27.3</v>
      </c>
      <c r="AA437" s="112" t="s">
        <v>162</v>
      </c>
      <c r="AB437" s="113">
        <v>68.3</v>
      </c>
      <c r="AC437" s="27" t="s">
        <v>163</v>
      </c>
      <c r="AD437" s="26">
        <v>31.9</v>
      </c>
      <c r="AE437" s="27" t="s">
        <v>162</v>
      </c>
      <c r="AF437" s="26">
        <v>27.3</v>
      </c>
      <c r="AG437" s="112" t="s">
        <v>163</v>
      </c>
      <c r="AH437" s="113">
        <v>79.7</v>
      </c>
      <c r="AI437" s="27" t="s">
        <v>162</v>
      </c>
      <c r="AJ437" s="26">
        <v>27.3</v>
      </c>
      <c r="AK437" s="27" t="s">
        <v>162</v>
      </c>
      <c r="AL437" s="26">
        <v>27.3</v>
      </c>
      <c r="AM437" s="112" t="s">
        <v>162</v>
      </c>
      <c r="AN437" s="113">
        <v>68.3</v>
      </c>
      <c r="AO437" s="27" t="s">
        <v>162</v>
      </c>
      <c r="AP437" s="26">
        <v>27.3</v>
      </c>
      <c r="AQ437" s="27" t="s">
        <v>162</v>
      </c>
      <c r="AR437" s="26">
        <v>27.3</v>
      </c>
      <c r="AS437" s="112" t="s">
        <v>162</v>
      </c>
      <c r="AT437" s="113">
        <v>68.3</v>
      </c>
      <c r="AU437" s="112" t="s">
        <v>162</v>
      </c>
      <c r="AV437" s="113">
        <v>68.3</v>
      </c>
    </row>
    <row r="438" spans="1:48" s="16" customFormat="1" x14ac:dyDescent="0.25">
      <c r="A438" s="12"/>
      <c r="B438" s="13"/>
      <c r="C438" s="14"/>
      <c r="E438" s="27"/>
      <c r="F438" s="26"/>
      <c r="G438" s="27"/>
      <c r="H438" s="26"/>
      <c r="I438" s="27" t="s">
        <v>163</v>
      </c>
      <c r="J438" s="26">
        <v>31.9</v>
      </c>
      <c r="K438" s="110" t="s">
        <v>166</v>
      </c>
      <c r="L438" s="111">
        <v>7.8</v>
      </c>
      <c r="M438" s="27" t="s">
        <v>163</v>
      </c>
      <c r="N438" s="26">
        <v>31.9</v>
      </c>
      <c r="O438" s="27" t="s">
        <v>163</v>
      </c>
      <c r="P438" s="26">
        <v>31.9</v>
      </c>
      <c r="Q438" s="110" t="s">
        <v>166</v>
      </c>
      <c r="R438" s="111">
        <v>7.8</v>
      </c>
      <c r="S438" s="27"/>
      <c r="T438" s="26"/>
      <c r="U438" s="27"/>
      <c r="V438" s="26"/>
      <c r="W438" s="27" t="s">
        <v>163</v>
      </c>
      <c r="X438" s="26">
        <v>31.9</v>
      </c>
      <c r="Y438" s="27" t="s">
        <v>163</v>
      </c>
      <c r="Z438" s="26">
        <v>31.9</v>
      </c>
      <c r="AA438" s="27" t="s">
        <v>163</v>
      </c>
      <c r="AB438" s="26">
        <v>31.9</v>
      </c>
      <c r="AC438" s="27"/>
      <c r="AD438" s="26"/>
      <c r="AE438" s="27" t="s">
        <v>163</v>
      </c>
      <c r="AF438" s="26">
        <v>31.9</v>
      </c>
      <c r="AG438" s="27"/>
      <c r="AH438" s="26"/>
      <c r="AI438" s="27" t="s">
        <v>163</v>
      </c>
      <c r="AJ438" s="26">
        <v>31.9</v>
      </c>
      <c r="AK438" s="112" t="s">
        <v>163</v>
      </c>
      <c r="AL438" s="113">
        <v>79.7</v>
      </c>
      <c r="AM438" s="27" t="s">
        <v>163</v>
      </c>
      <c r="AN438" s="26">
        <v>31.9</v>
      </c>
      <c r="AO438" s="110" t="s">
        <v>278</v>
      </c>
      <c r="AP438" s="111">
        <v>3.6</v>
      </c>
      <c r="AQ438" s="110" t="s">
        <v>278</v>
      </c>
      <c r="AR438" s="111">
        <v>3.6</v>
      </c>
      <c r="AS438" s="27" t="s">
        <v>163</v>
      </c>
      <c r="AT438" s="26">
        <v>31.9</v>
      </c>
      <c r="AU438" s="27"/>
      <c r="AV438" s="26"/>
    </row>
    <row r="439" spans="1:48" s="16" customFormat="1" x14ac:dyDescent="0.25">
      <c r="A439" s="12"/>
      <c r="B439" s="13"/>
      <c r="C439" s="14"/>
      <c r="E439" s="27"/>
      <c r="F439" s="26"/>
      <c r="G439" s="27"/>
      <c r="H439" s="26"/>
      <c r="I439" s="27"/>
      <c r="J439" s="26"/>
      <c r="K439" s="27"/>
      <c r="L439" s="26"/>
      <c r="M439" s="110" t="s">
        <v>166</v>
      </c>
      <c r="N439" s="111">
        <v>7.8</v>
      </c>
      <c r="O439" s="110" t="s">
        <v>166</v>
      </c>
      <c r="P439" s="111">
        <v>7.8</v>
      </c>
      <c r="Q439" s="110" t="s">
        <v>278</v>
      </c>
      <c r="R439" s="111">
        <v>3.6</v>
      </c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27"/>
      <c r="AJ439" s="26"/>
      <c r="AK439" s="110" t="s">
        <v>166</v>
      </c>
      <c r="AL439" s="111">
        <v>7.8</v>
      </c>
      <c r="AM439" s="27"/>
      <c r="AN439" s="26"/>
      <c r="AO439" s="27"/>
      <c r="AP439" s="26"/>
      <c r="AQ439" s="27"/>
      <c r="AR439" s="26"/>
      <c r="AS439" s="110" t="s">
        <v>166</v>
      </c>
      <c r="AT439" s="111">
        <v>7.8</v>
      </c>
      <c r="AU439" s="27"/>
      <c r="AV439" s="26"/>
    </row>
    <row r="440" spans="1:48" s="16" customFormat="1" x14ac:dyDescent="0.25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  <c r="AU440" s="27"/>
      <c r="AV440" s="26"/>
    </row>
    <row r="441" spans="1:48" s="16" customFormat="1" x14ac:dyDescent="0.25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  <c r="AU441" s="27"/>
      <c r="AV441" s="26"/>
    </row>
    <row r="442" spans="1:48" s="10" customFormat="1" x14ac:dyDescent="0.25">
      <c r="A442" s="12"/>
      <c r="B442" s="13"/>
      <c r="C442" s="14"/>
      <c r="E442" s="17"/>
      <c r="F442" s="15">
        <f>SUM(F435:F441)</f>
        <v>392.49999999999989</v>
      </c>
      <c r="G442" s="17"/>
      <c r="H442" s="15"/>
      <c r="I442" s="17"/>
      <c r="J442" s="15">
        <f>SUM(J435:J441)</f>
        <v>502.19999999999993</v>
      </c>
      <c r="K442" s="18"/>
      <c r="L442" s="15">
        <f>SUM(L435:L441)</f>
        <v>418.5</v>
      </c>
      <c r="M442" s="17"/>
      <c r="N442" s="15">
        <f>SUM(N435:N441)</f>
        <v>594.99999999999989</v>
      </c>
      <c r="O442" s="17"/>
      <c r="P442" s="15">
        <f>SUM(P435:P441)</f>
        <v>601.29999999999984</v>
      </c>
      <c r="Q442" s="17"/>
      <c r="R442" s="15">
        <f>SUM(R435:R441)</f>
        <v>532.09999999999991</v>
      </c>
      <c r="S442" s="17"/>
      <c r="T442" s="15">
        <f>SUM(T435:T441)</f>
        <v>491.70000000000005</v>
      </c>
      <c r="U442" s="17"/>
      <c r="V442" s="15">
        <f>SUM(V435:V441)</f>
        <v>351.4</v>
      </c>
      <c r="W442" s="17"/>
      <c r="X442" s="15">
        <f>SUM(X435:X441)</f>
        <v>525</v>
      </c>
      <c r="Y442" s="17"/>
      <c r="Z442" s="15">
        <f>SUM(Z435:Z441)</f>
        <v>419.29999999999995</v>
      </c>
      <c r="AA442" s="17"/>
      <c r="AB442" s="15">
        <f>SUM(AB435:AB441)</f>
        <v>509.59999999999997</v>
      </c>
      <c r="AC442" s="17"/>
      <c r="AD442" s="15">
        <f>SUM(AD435:AD441)</f>
        <v>422.49999999999989</v>
      </c>
      <c r="AE442" s="17"/>
      <c r="AF442" s="15">
        <f>SUM(AF435:AF441)</f>
        <v>526</v>
      </c>
      <c r="AG442" s="17"/>
      <c r="AH442" s="15">
        <f>SUM(AH435:AH441)</f>
        <v>500.7</v>
      </c>
      <c r="AI442" s="17"/>
      <c r="AJ442" s="15">
        <f>SUM(AJ435:AJ441)</f>
        <v>577.19999999999993</v>
      </c>
      <c r="AK442" s="17"/>
      <c r="AL442" s="15">
        <f>SUM(AL435:AL441)</f>
        <v>686.19999999999993</v>
      </c>
      <c r="AM442" s="17"/>
      <c r="AN442" s="15">
        <f>SUM(AN435:AN441)</f>
        <v>556.59999999999991</v>
      </c>
      <c r="AO442" s="18"/>
      <c r="AP442" s="15">
        <f>SUM(AP435:AP441)</f>
        <v>401.6</v>
      </c>
      <c r="AQ442" s="18"/>
      <c r="AR442" s="15">
        <f>SUM(AR435:AR441)</f>
        <v>418.6</v>
      </c>
      <c r="AS442" s="17"/>
      <c r="AT442" s="15">
        <f>SUM(AT435:AT441)</f>
        <v>751.19999999999982</v>
      </c>
      <c r="AU442" s="17"/>
      <c r="AV442" s="15">
        <f>SUM(AV435:AV441)</f>
        <v>430.99999999999994</v>
      </c>
    </row>
    <row r="443" spans="1:48" x14ac:dyDescent="0.25">
      <c r="A443" s="12"/>
      <c r="B443" s="13"/>
      <c r="C443" s="14"/>
      <c r="E443" s="27"/>
      <c r="F443" s="26"/>
      <c r="G443" s="27"/>
      <c r="H443" s="26"/>
      <c r="I443" s="27"/>
      <c r="J443" s="26"/>
      <c r="K443" s="28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7"/>
      <c r="AN443" s="26"/>
      <c r="AO443" s="28"/>
      <c r="AP443" s="26"/>
      <c r="AQ443" s="28"/>
      <c r="AR443" s="26"/>
      <c r="AS443" s="27"/>
      <c r="AT443" s="26"/>
      <c r="AU443" s="27"/>
      <c r="AV443" s="26"/>
    </row>
    <row r="444" spans="1:48" s="16" customFormat="1" x14ac:dyDescent="0.25">
      <c r="A444" s="12"/>
      <c r="B444" s="13"/>
      <c r="C444" s="14"/>
      <c r="E444" s="114" t="s">
        <v>163</v>
      </c>
      <c r="F444" s="115">
        <v>50.3</v>
      </c>
      <c r="G444" s="27"/>
      <c r="H444" s="26"/>
      <c r="I444" s="110" t="s">
        <v>162</v>
      </c>
      <c r="J444" s="111">
        <v>7.1</v>
      </c>
      <c r="K444" s="114" t="s">
        <v>163</v>
      </c>
      <c r="L444" s="115">
        <v>103.3</v>
      </c>
      <c r="M444" s="110" t="s">
        <v>162</v>
      </c>
      <c r="N444" s="111">
        <v>7.1</v>
      </c>
      <c r="O444" s="110" t="s">
        <v>162</v>
      </c>
      <c r="P444" s="111">
        <v>7.1</v>
      </c>
      <c r="Q444" s="114" t="s">
        <v>163</v>
      </c>
      <c r="R444" s="115">
        <v>103.3</v>
      </c>
      <c r="S444" s="110" t="s">
        <v>162</v>
      </c>
      <c r="T444" s="111">
        <v>7.1</v>
      </c>
      <c r="U444" s="110" t="s">
        <v>162</v>
      </c>
      <c r="V444" s="111">
        <v>7.1</v>
      </c>
      <c r="W444" s="110" t="s">
        <v>162</v>
      </c>
      <c r="X444" s="111">
        <v>7.1</v>
      </c>
      <c r="Y444" s="110" t="s">
        <v>162</v>
      </c>
      <c r="Z444" s="111">
        <v>7.1</v>
      </c>
      <c r="AA444" s="110" t="s">
        <v>162</v>
      </c>
      <c r="AB444" s="111">
        <v>7.1</v>
      </c>
      <c r="AC444" s="114" t="s">
        <v>163</v>
      </c>
      <c r="AD444" s="115">
        <v>103.3</v>
      </c>
      <c r="AE444" s="110" t="s">
        <v>162</v>
      </c>
      <c r="AF444" s="111">
        <v>7.1</v>
      </c>
      <c r="AG444" s="114" t="s">
        <v>163</v>
      </c>
      <c r="AH444" s="115">
        <v>50.3</v>
      </c>
      <c r="AI444" s="110" t="s">
        <v>162</v>
      </c>
      <c r="AJ444" s="111">
        <v>7.1</v>
      </c>
      <c r="AK444" s="110" t="s">
        <v>162</v>
      </c>
      <c r="AL444" s="111">
        <v>7.1</v>
      </c>
      <c r="AM444" s="110" t="s">
        <v>162</v>
      </c>
      <c r="AN444" s="111">
        <v>7.1</v>
      </c>
      <c r="AO444" s="110" t="s">
        <v>162</v>
      </c>
      <c r="AP444" s="111">
        <v>7.1</v>
      </c>
      <c r="AQ444" s="110" t="s">
        <v>162</v>
      </c>
      <c r="AR444" s="111">
        <v>19.5</v>
      </c>
      <c r="AS444" s="110" t="s">
        <v>162</v>
      </c>
      <c r="AT444" s="111">
        <v>7.1</v>
      </c>
      <c r="AU444" s="110" t="s">
        <v>162</v>
      </c>
      <c r="AV444" s="111">
        <v>7.1</v>
      </c>
    </row>
    <row r="445" spans="1:48" s="16" customFormat="1" x14ac:dyDescent="0.25">
      <c r="A445" s="12"/>
      <c r="B445" s="13"/>
      <c r="C445" s="14"/>
      <c r="E445" s="27"/>
      <c r="F445" s="26"/>
      <c r="G445" s="27"/>
      <c r="H445" s="26"/>
      <c r="I445" s="114" t="s">
        <v>163</v>
      </c>
      <c r="J445" s="115">
        <v>50.3</v>
      </c>
      <c r="K445" s="27"/>
      <c r="L445" s="26"/>
      <c r="M445" s="114" t="s">
        <v>163</v>
      </c>
      <c r="N445" s="115">
        <v>103.3</v>
      </c>
      <c r="O445" s="114" t="s">
        <v>163</v>
      </c>
      <c r="P445" s="115">
        <v>103.3</v>
      </c>
      <c r="Q445" s="27"/>
      <c r="R445" s="26"/>
      <c r="S445" s="27"/>
      <c r="T445" s="26"/>
      <c r="U445" s="27"/>
      <c r="V445" s="26"/>
      <c r="W445" s="114" t="s">
        <v>163</v>
      </c>
      <c r="X445" s="115">
        <v>103.3</v>
      </c>
      <c r="Y445" s="114" t="s">
        <v>163</v>
      </c>
      <c r="Z445" s="115">
        <v>103.3</v>
      </c>
      <c r="AA445" s="114" t="s">
        <v>163</v>
      </c>
      <c r="AB445" s="115">
        <v>50.3</v>
      </c>
      <c r="AC445" s="27"/>
      <c r="AD445" s="26"/>
      <c r="AE445" s="114" t="s">
        <v>163</v>
      </c>
      <c r="AF445" s="115">
        <v>103.3</v>
      </c>
      <c r="AG445" s="27"/>
      <c r="AH445" s="26"/>
      <c r="AI445" s="114" t="s">
        <v>163</v>
      </c>
      <c r="AJ445" s="115">
        <v>103.3</v>
      </c>
      <c r="AK445" s="114" t="s">
        <v>163</v>
      </c>
      <c r="AL445" s="115">
        <v>50.3</v>
      </c>
      <c r="AM445" s="114" t="s">
        <v>163</v>
      </c>
      <c r="AN445" s="115">
        <v>50.3</v>
      </c>
      <c r="AO445" s="27"/>
      <c r="AP445" s="26"/>
      <c r="AQ445" s="27"/>
      <c r="AR445" s="26"/>
      <c r="AS445" s="114" t="s">
        <v>163</v>
      </c>
      <c r="AT445" s="115">
        <v>50.3</v>
      </c>
      <c r="AU445" s="27"/>
      <c r="AV445" s="26"/>
    </row>
    <row r="446" spans="1:48" s="16" customFormat="1" x14ac:dyDescent="0.25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  <c r="AU446" s="27"/>
      <c r="AV446" s="26"/>
    </row>
    <row r="447" spans="1:48" s="10" customFormat="1" ht="13.2" x14ac:dyDescent="0.25">
      <c r="A447" s="19"/>
      <c r="B447" s="20"/>
      <c r="C447" s="22" t="s">
        <v>41</v>
      </c>
      <c r="D447" s="23"/>
      <c r="E447" s="24"/>
      <c r="F447" s="25">
        <f t="shared" ref="F447" si="40">SUM(F440:F446)</f>
        <v>442.7999999999999</v>
      </c>
      <c r="G447" s="24"/>
      <c r="H447" s="25"/>
      <c r="I447" s="24"/>
      <c r="J447" s="25">
        <f t="shared" ref="J447" si="41">SUM(J440:J446)</f>
        <v>559.59999999999991</v>
      </c>
      <c r="K447" s="24"/>
      <c r="L447" s="25">
        <f t="shared" ref="L447" si="42">SUM(L440:L446)</f>
        <v>521.79999999999995</v>
      </c>
      <c r="M447" s="24"/>
      <c r="N447" s="25">
        <f t="shared" ref="N447" si="43">SUM(N440:N446)</f>
        <v>705.39999999999986</v>
      </c>
      <c r="O447" s="24"/>
      <c r="P447" s="25">
        <f t="shared" ref="P447" si="44">SUM(P440:P446)</f>
        <v>711.69999999999982</v>
      </c>
      <c r="Q447" s="24"/>
      <c r="R447" s="25">
        <f t="shared" ref="R447" si="45">SUM(R440:R446)</f>
        <v>635.39999999999986</v>
      </c>
      <c r="S447" s="24"/>
      <c r="T447" s="25">
        <f t="shared" ref="T447" si="46">SUM(T440:T446)</f>
        <v>498.80000000000007</v>
      </c>
      <c r="U447" s="24"/>
      <c r="V447" s="25">
        <f t="shared" ref="V447" si="47">SUM(V440:V446)</f>
        <v>358.5</v>
      </c>
      <c r="W447" s="24"/>
      <c r="X447" s="25">
        <f t="shared" ref="X447" si="48">SUM(X440:X446)</f>
        <v>635.4</v>
      </c>
      <c r="Y447" s="24"/>
      <c r="Z447" s="25">
        <f t="shared" ref="Z447" si="49">SUM(Z440:Z446)</f>
        <v>529.69999999999993</v>
      </c>
      <c r="AA447" s="24"/>
      <c r="AB447" s="25">
        <f t="shared" ref="AB447" si="50">SUM(AB440:AB446)</f>
        <v>566.99999999999989</v>
      </c>
      <c r="AC447" s="24"/>
      <c r="AD447" s="25">
        <f t="shared" ref="AD447" si="51">SUM(AD440:AD446)</f>
        <v>525.79999999999984</v>
      </c>
      <c r="AE447" s="24"/>
      <c r="AF447" s="25">
        <f t="shared" ref="AF447" si="52">SUM(AF440:AF446)</f>
        <v>636.4</v>
      </c>
      <c r="AG447" s="24"/>
      <c r="AH447" s="25">
        <f t="shared" ref="AH447" si="53">SUM(AH440:AH446)</f>
        <v>551</v>
      </c>
      <c r="AI447" s="24"/>
      <c r="AJ447" s="25">
        <f t="shared" ref="AJ447" si="54">SUM(AJ440:AJ446)</f>
        <v>687.59999999999991</v>
      </c>
      <c r="AK447" s="24"/>
      <c r="AL447" s="25">
        <f t="shared" ref="AL447" si="55">SUM(AL440:AL446)</f>
        <v>743.59999999999991</v>
      </c>
      <c r="AM447" s="24"/>
      <c r="AN447" s="25">
        <f t="shared" ref="AN447" si="56">SUM(AN440:AN446)</f>
        <v>613.99999999999989</v>
      </c>
      <c r="AO447" s="24"/>
      <c r="AP447" s="25">
        <f t="shared" ref="AP447" si="57">SUM(AP440:AP446)</f>
        <v>408.70000000000005</v>
      </c>
      <c r="AQ447" s="24"/>
      <c r="AR447" s="25">
        <f t="shared" ref="AR447" si="58">SUM(AR440:AR446)</f>
        <v>438.1</v>
      </c>
      <c r="AS447" s="24"/>
      <c r="AT447" s="25">
        <f>SUM(AT440:AT446)</f>
        <v>808.5999999999998</v>
      </c>
      <c r="AU447" s="24"/>
      <c r="AV447" s="25">
        <f t="shared" ref="AV447" si="59">SUM(AV440:AV446)</f>
        <v>438.09999999999997</v>
      </c>
    </row>
    <row r="448" spans="1:48" x14ac:dyDescent="0.25">
      <c r="A448" s="12"/>
      <c r="B448" s="13"/>
      <c r="C448" s="14"/>
      <c r="E448" s="29"/>
      <c r="F448" s="30"/>
      <c r="G448" s="29"/>
      <c r="H448" s="30"/>
      <c r="I448" s="29"/>
      <c r="J448" s="30"/>
      <c r="K448" s="31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29"/>
      <c r="AN448" s="30"/>
      <c r="AO448" s="31"/>
      <c r="AP448" s="30"/>
      <c r="AQ448" s="31"/>
      <c r="AR448" s="30"/>
      <c r="AS448" s="29"/>
      <c r="AT448" s="30"/>
      <c r="AU448" s="29"/>
      <c r="AV448" s="30"/>
    </row>
    <row r="449" spans="1:49" x14ac:dyDescent="0.25">
      <c r="A449" s="12"/>
      <c r="B449" s="13"/>
      <c r="C449" s="14"/>
    </row>
    <row r="450" spans="1:49" x14ac:dyDescent="0.25">
      <c r="A450" s="119">
        <v>46125</v>
      </c>
      <c r="B450" s="120">
        <v>500</v>
      </c>
      <c r="C450" s="121" t="s">
        <v>51</v>
      </c>
      <c r="E450" s="27" t="s">
        <v>162</v>
      </c>
      <c r="F450" s="26">
        <v>29.5</v>
      </c>
      <c r="G450" s="27"/>
      <c r="H450" s="26"/>
      <c r="I450" s="27" t="s">
        <v>162</v>
      </c>
      <c r="J450" s="26">
        <v>29.5</v>
      </c>
      <c r="K450" s="27" t="s">
        <v>254</v>
      </c>
      <c r="L450" s="26">
        <v>21.8</v>
      </c>
      <c r="M450" s="27" t="s">
        <v>162</v>
      </c>
      <c r="N450" s="26">
        <v>29.5</v>
      </c>
      <c r="O450" s="27" t="s">
        <v>162</v>
      </c>
      <c r="P450" s="26">
        <v>29.5</v>
      </c>
      <c r="Q450" s="27" t="s">
        <v>162</v>
      </c>
      <c r="R450" s="26">
        <v>29.5</v>
      </c>
      <c r="S450" s="27" t="s">
        <v>162</v>
      </c>
      <c r="T450" s="26">
        <v>29.5</v>
      </c>
      <c r="U450" s="27" t="s">
        <v>162</v>
      </c>
      <c r="V450" s="26">
        <v>29.5</v>
      </c>
      <c r="W450" s="27" t="s">
        <v>162</v>
      </c>
      <c r="X450" s="26">
        <v>29.5</v>
      </c>
      <c r="Y450" s="27" t="s">
        <v>162</v>
      </c>
      <c r="Z450" s="26">
        <v>29.5</v>
      </c>
      <c r="AA450" s="27"/>
      <c r="AB450" s="26"/>
      <c r="AC450" s="27" t="s">
        <v>182</v>
      </c>
      <c r="AD450" s="26">
        <v>26.3</v>
      </c>
      <c r="AE450" s="27" t="s">
        <v>162</v>
      </c>
      <c r="AF450" s="26">
        <v>29.5</v>
      </c>
      <c r="AG450" s="27" t="s">
        <v>162</v>
      </c>
      <c r="AH450" s="26">
        <v>29.5</v>
      </c>
      <c r="AI450" s="27" t="s">
        <v>162</v>
      </c>
      <c r="AJ450" s="26">
        <v>29.5</v>
      </c>
      <c r="AK450" s="27" t="s">
        <v>162</v>
      </c>
      <c r="AL450" s="26">
        <v>29.5</v>
      </c>
      <c r="AM450" s="27" t="s">
        <v>162</v>
      </c>
      <c r="AN450" s="26">
        <v>29.5</v>
      </c>
      <c r="AO450" s="27" t="s">
        <v>162</v>
      </c>
      <c r="AP450" s="26">
        <v>29.5</v>
      </c>
      <c r="AQ450" s="27" t="s">
        <v>162</v>
      </c>
      <c r="AR450" s="26">
        <v>29.5</v>
      </c>
      <c r="AS450" s="27" t="s">
        <v>162</v>
      </c>
      <c r="AT450" s="26">
        <v>29.5</v>
      </c>
      <c r="AU450" s="27" t="s">
        <v>162</v>
      </c>
      <c r="AV450" s="26">
        <v>29.5</v>
      </c>
      <c r="AW450" s="16"/>
    </row>
    <row r="451" spans="1:49" x14ac:dyDescent="0.25">
      <c r="A451" s="12"/>
      <c r="B451" s="13"/>
      <c r="C451" s="14"/>
      <c r="E451" s="27" t="s">
        <v>261</v>
      </c>
      <c r="F451" s="26">
        <v>25</v>
      </c>
      <c r="G451" s="27"/>
      <c r="H451" s="26"/>
      <c r="I451" s="27" t="s">
        <v>254</v>
      </c>
      <c r="J451" s="26">
        <v>21.8</v>
      </c>
      <c r="K451" s="110" t="s">
        <v>234</v>
      </c>
      <c r="L451" s="111">
        <v>4</v>
      </c>
      <c r="M451" s="27" t="s">
        <v>254</v>
      </c>
      <c r="N451" s="26">
        <v>21.8</v>
      </c>
      <c r="O451" s="27" t="s">
        <v>261</v>
      </c>
      <c r="P451" s="26">
        <v>25</v>
      </c>
      <c r="Q451" s="27" t="s">
        <v>182</v>
      </c>
      <c r="R451" s="26">
        <v>26.3</v>
      </c>
      <c r="S451" s="27" t="s">
        <v>281</v>
      </c>
      <c r="T451" s="26">
        <v>29</v>
      </c>
      <c r="U451" s="27" t="s">
        <v>182</v>
      </c>
      <c r="V451" s="26">
        <v>26.3</v>
      </c>
      <c r="W451" s="27" t="s">
        <v>281</v>
      </c>
      <c r="X451" s="26">
        <v>29</v>
      </c>
      <c r="Y451" s="27" t="s">
        <v>281</v>
      </c>
      <c r="Z451" s="26">
        <v>29</v>
      </c>
      <c r="AA451" s="27"/>
      <c r="AB451" s="26"/>
      <c r="AC451" s="27" t="s">
        <v>261</v>
      </c>
      <c r="AD451" s="26">
        <v>25</v>
      </c>
      <c r="AE451" s="27" t="s">
        <v>182</v>
      </c>
      <c r="AF451" s="26">
        <v>26.3</v>
      </c>
      <c r="AG451" s="27" t="s">
        <v>261</v>
      </c>
      <c r="AH451" s="26">
        <v>25</v>
      </c>
      <c r="AI451" s="27" t="s">
        <v>254</v>
      </c>
      <c r="AJ451" s="26">
        <v>21.8</v>
      </c>
      <c r="AK451" s="110" t="s">
        <v>191</v>
      </c>
      <c r="AL451" s="111">
        <v>8.6</v>
      </c>
      <c r="AM451" s="27" t="s">
        <v>259</v>
      </c>
      <c r="AN451" s="26">
        <v>35.5</v>
      </c>
      <c r="AO451" s="27" t="s">
        <v>254</v>
      </c>
      <c r="AP451" s="26">
        <v>21.8</v>
      </c>
      <c r="AQ451" s="27" t="s">
        <v>182</v>
      </c>
      <c r="AR451" s="26">
        <v>26.3</v>
      </c>
      <c r="AS451" s="27" t="s">
        <v>281</v>
      </c>
      <c r="AT451" s="26">
        <v>29</v>
      </c>
      <c r="AU451" s="27" t="s">
        <v>281</v>
      </c>
      <c r="AV451" s="26">
        <v>29</v>
      </c>
      <c r="AW451" s="16"/>
    </row>
    <row r="452" spans="1:49" x14ac:dyDescent="0.25">
      <c r="A452" s="12"/>
      <c r="B452" s="13"/>
      <c r="C452" s="14"/>
      <c r="E452" s="27" t="s">
        <v>254</v>
      </c>
      <c r="F452" s="26">
        <v>21.8</v>
      </c>
      <c r="G452" s="27"/>
      <c r="H452" s="26"/>
      <c r="I452" s="27" t="s">
        <v>242</v>
      </c>
      <c r="J452" s="26">
        <v>35.9</v>
      </c>
      <c r="K452" s="110" t="s">
        <v>222</v>
      </c>
      <c r="L452" s="111">
        <v>6.6</v>
      </c>
      <c r="M452" s="27" t="s">
        <v>242</v>
      </c>
      <c r="N452" s="26">
        <v>35.9</v>
      </c>
      <c r="O452" s="27" t="s">
        <v>254</v>
      </c>
      <c r="P452" s="26">
        <v>21.8</v>
      </c>
      <c r="Q452" s="27" t="s">
        <v>261</v>
      </c>
      <c r="R452" s="26">
        <v>25</v>
      </c>
      <c r="S452" s="110" t="s">
        <v>267</v>
      </c>
      <c r="T452" s="111">
        <v>7.7</v>
      </c>
      <c r="U452" s="27" t="s">
        <v>254</v>
      </c>
      <c r="V452" s="26">
        <v>21.8</v>
      </c>
      <c r="W452" s="27" t="s">
        <v>182</v>
      </c>
      <c r="X452" s="26">
        <v>26.3</v>
      </c>
      <c r="Y452" s="110" t="s">
        <v>234</v>
      </c>
      <c r="Z452" s="111">
        <v>4</v>
      </c>
      <c r="AA452" s="27"/>
      <c r="AB452" s="26"/>
      <c r="AC452" s="27" t="s">
        <v>254</v>
      </c>
      <c r="AD452" s="26">
        <v>21.8</v>
      </c>
      <c r="AE452" s="27" t="s">
        <v>242</v>
      </c>
      <c r="AF452" s="26">
        <v>35.9</v>
      </c>
      <c r="AG452" s="27" t="s">
        <v>254</v>
      </c>
      <c r="AH452" s="26">
        <v>21.8</v>
      </c>
      <c r="AI452" s="110" t="s">
        <v>185</v>
      </c>
      <c r="AJ452" s="111">
        <v>0.4</v>
      </c>
      <c r="AK452" s="27" t="s">
        <v>261</v>
      </c>
      <c r="AL452" s="26">
        <v>25</v>
      </c>
      <c r="AM452" s="27" t="s">
        <v>182</v>
      </c>
      <c r="AN452" s="26">
        <v>26.3</v>
      </c>
      <c r="AO452" s="27" t="s">
        <v>242</v>
      </c>
      <c r="AP452" s="26">
        <v>35.9</v>
      </c>
      <c r="AQ452" s="27" t="s">
        <v>254</v>
      </c>
      <c r="AR452" s="26">
        <v>21.8</v>
      </c>
      <c r="AS452" s="27" t="s">
        <v>254</v>
      </c>
      <c r="AT452" s="26">
        <v>21.8</v>
      </c>
      <c r="AU452" s="27" t="s">
        <v>259</v>
      </c>
      <c r="AV452" s="26">
        <v>35.5</v>
      </c>
      <c r="AW452" s="16"/>
    </row>
    <row r="453" spans="1:49" x14ac:dyDescent="0.25">
      <c r="A453" s="12"/>
      <c r="B453" s="13"/>
      <c r="C453" s="14"/>
      <c r="E453" s="27" t="s">
        <v>242</v>
      </c>
      <c r="F453" s="26">
        <v>35.9</v>
      </c>
      <c r="G453" s="27"/>
      <c r="H453" s="26"/>
      <c r="I453" s="27" t="s">
        <v>190</v>
      </c>
      <c r="J453" s="26">
        <v>26.4</v>
      </c>
      <c r="K453" s="110" t="s">
        <v>185</v>
      </c>
      <c r="L453" s="111">
        <v>0.4</v>
      </c>
      <c r="M453" s="110" t="s">
        <v>267</v>
      </c>
      <c r="N453" s="111">
        <v>7.7</v>
      </c>
      <c r="O453" s="27" t="s">
        <v>190</v>
      </c>
      <c r="P453" s="26">
        <v>26.4</v>
      </c>
      <c r="Q453" s="27" t="s">
        <v>254</v>
      </c>
      <c r="R453" s="26">
        <v>21.8</v>
      </c>
      <c r="S453" s="27" t="s">
        <v>170</v>
      </c>
      <c r="T453" s="26">
        <v>30.1</v>
      </c>
      <c r="U453" s="27" t="s">
        <v>242</v>
      </c>
      <c r="V453" s="26">
        <v>35.9</v>
      </c>
      <c r="W453" s="27" t="s">
        <v>242</v>
      </c>
      <c r="X453" s="26">
        <v>35.9</v>
      </c>
      <c r="Y453" s="27" t="s">
        <v>201</v>
      </c>
      <c r="Z453" s="26">
        <v>30</v>
      </c>
      <c r="AA453" s="27"/>
      <c r="AB453" s="26"/>
      <c r="AC453" s="27" t="s">
        <v>207</v>
      </c>
      <c r="AD453" s="26">
        <v>28.6</v>
      </c>
      <c r="AE453" s="110" t="s">
        <v>185</v>
      </c>
      <c r="AF453" s="111">
        <v>0.4</v>
      </c>
      <c r="AG453" s="27" t="s">
        <v>201</v>
      </c>
      <c r="AH453" s="26">
        <v>30</v>
      </c>
      <c r="AI453" s="27" t="s">
        <v>170</v>
      </c>
      <c r="AJ453" s="26">
        <v>30.1</v>
      </c>
      <c r="AK453" s="110" t="s">
        <v>185</v>
      </c>
      <c r="AL453" s="111">
        <v>0.4</v>
      </c>
      <c r="AM453" s="27" t="s">
        <v>261</v>
      </c>
      <c r="AN453" s="26">
        <v>25</v>
      </c>
      <c r="AO453" s="27" t="s">
        <v>207</v>
      </c>
      <c r="AP453" s="26">
        <v>28.6</v>
      </c>
      <c r="AQ453" s="27" t="s">
        <v>242</v>
      </c>
      <c r="AR453" s="26">
        <v>35.9</v>
      </c>
      <c r="AS453" s="27" t="s">
        <v>242</v>
      </c>
      <c r="AT453" s="26">
        <v>35.9</v>
      </c>
      <c r="AU453" s="27" t="s">
        <v>254</v>
      </c>
      <c r="AV453" s="26">
        <v>21.8</v>
      </c>
      <c r="AW453" s="16"/>
    </row>
    <row r="454" spans="1:49" x14ac:dyDescent="0.25">
      <c r="A454" s="12"/>
      <c r="B454" s="13"/>
      <c r="C454" s="14"/>
      <c r="E454" s="27" t="s">
        <v>193</v>
      </c>
      <c r="F454" s="26">
        <v>23.9</v>
      </c>
      <c r="G454" s="27"/>
      <c r="H454" s="26"/>
      <c r="I454" s="27" t="s">
        <v>170</v>
      </c>
      <c r="J454" s="26">
        <v>30.1</v>
      </c>
      <c r="K454" s="27" t="s">
        <v>170</v>
      </c>
      <c r="L454" s="26">
        <v>30.1</v>
      </c>
      <c r="M454" s="27" t="s">
        <v>170</v>
      </c>
      <c r="N454" s="26">
        <v>30.1</v>
      </c>
      <c r="O454" s="110" t="s">
        <v>185</v>
      </c>
      <c r="P454" s="111">
        <v>0.4</v>
      </c>
      <c r="Q454" s="27" t="s">
        <v>242</v>
      </c>
      <c r="R454" s="26">
        <v>35.9</v>
      </c>
      <c r="S454" s="27" t="s">
        <v>165</v>
      </c>
      <c r="T454" s="26">
        <v>32.6</v>
      </c>
      <c r="U454" s="110" t="s">
        <v>294</v>
      </c>
      <c r="V454" s="111">
        <v>6.9</v>
      </c>
      <c r="W454" s="27" t="s">
        <v>201</v>
      </c>
      <c r="X454" s="26">
        <v>30</v>
      </c>
      <c r="Y454" s="27" t="s">
        <v>165</v>
      </c>
      <c r="Z454" s="26">
        <v>32.6</v>
      </c>
      <c r="AA454" s="27"/>
      <c r="AB454" s="26"/>
      <c r="AC454" s="27" t="s">
        <v>170</v>
      </c>
      <c r="AD454" s="26">
        <v>30.1</v>
      </c>
      <c r="AE454" s="110" t="s">
        <v>294</v>
      </c>
      <c r="AF454" s="111">
        <v>6.9</v>
      </c>
      <c r="AG454" s="110" t="s">
        <v>185</v>
      </c>
      <c r="AH454" s="111">
        <v>0.4</v>
      </c>
      <c r="AI454" s="27" t="s">
        <v>193</v>
      </c>
      <c r="AJ454" s="26">
        <v>23.9</v>
      </c>
      <c r="AK454" s="27" t="s">
        <v>170</v>
      </c>
      <c r="AL454" s="26">
        <v>30.1</v>
      </c>
      <c r="AM454" s="27" t="s">
        <v>254</v>
      </c>
      <c r="AN454" s="26">
        <v>21.8</v>
      </c>
      <c r="AO454" s="27" t="s">
        <v>170</v>
      </c>
      <c r="AP454" s="26">
        <v>30.1</v>
      </c>
      <c r="AQ454" s="27" t="s">
        <v>218</v>
      </c>
      <c r="AR454" s="26">
        <v>30.2</v>
      </c>
      <c r="AS454" s="27" t="s">
        <v>207</v>
      </c>
      <c r="AT454" s="26">
        <v>28.6</v>
      </c>
      <c r="AU454" s="110" t="s">
        <v>294</v>
      </c>
      <c r="AV454" s="111">
        <v>6.9</v>
      </c>
      <c r="AW454" s="16"/>
    </row>
    <row r="455" spans="1:49" x14ac:dyDescent="0.25">
      <c r="A455" s="12"/>
      <c r="B455" s="13"/>
      <c r="C455" s="14"/>
      <c r="E455" s="110" t="s">
        <v>304</v>
      </c>
      <c r="F455" s="111">
        <v>7.5</v>
      </c>
      <c r="G455" s="27"/>
      <c r="H455" s="26"/>
      <c r="I455" s="110" t="s">
        <v>187</v>
      </c>
      <c r="J455" s="111">
        <v>9.8000000000000007</v>
      </c>
      <c r="K455" s="27" t="s">
        <v>223</v>
      </c>
      <c r="L455" s="26">
        <v>30.1</v>
      </c>
      <c r="M455" s="27" t="s">
        <v>193</v>
      </c>
      <c r="N455" s="26">
        <v>23.9</v>
      </c>
      <c r="O455" s="27" t="s">
        <v>223</v>
      </c>
      <c r="P455" s="26">
        <v>30.1</v>
      </c>
      <c r="Q455" s="110" t="s">
        <v>267</v>
      </c>
      <c r="R455" s="111">
        <v>7.7</v>
      </c>
      <c r="S455" s="110" t="s">
        <v>210</v>
      </c>
      <c r="T455" s="111">
        <v>8.6999999999999993</v>
      </c>
      <c r="U455" s="110" t="s">
        <v>187</v>
      </c>
      <c r="V455" s="111">
        <v>9.8000000000000007</v>
      </c>
      <c r="W455" s="110" t="s">
        <v>210</v>
      </c>
      <c r="X455" s="111">
        <v>8.6999999999999993</v>
      </c>
      <c r="Y455" s="27" t="s">
        <v>193</v>
      </c>
      <c r="Z455" s="26">
        <v>23.9</v>
      </c>
      <c r="AA455" s="27"/>
      <c r="AB455" s="26"/>
      <c r="AC455" s="27" t="s">
        <v>223</v>
      </c>
      <c r="AD455" s="26">
        <v>30.1</v>
      </c>
      <c r="AE455" s="27" t="s">
        <v>193</v>
      </c>
      <c r="AF455" s="26">
        <v>23.9</v>
      </c>
      <c r="AG455" s="27" t="s">
        <v>218</v>
      </c>
      <c r="AH455" s="26">
        <v>30.2</v>
      </c>
      <c r="AI455" s="110" t="s">
        <v>304</v>
      </c>
      <c r="AJ455" s="111">
        <v>7.5</v>
      </c>
      <c r="AK455" s="110" t="s">
        <v>294</v>
      </c>
      <c r="AL455" s="111">
        <v>6.9</v>
      </c>
      <c r="AM455" s="110" t="s">
        <v>294</v>
      </c>
      <c r="AN455" s="111">
        <v>6.9</v>
      </c>
      <c r="AO455" s="110" t="s">
        <v>294</v>
      </c>
      <c r="AP455" s="111">
        <v>6.9</v>
      </c>
      <c r="AQ455" s="110" t="s">
        <v>187</v>
      </c>
      <c r="AR455" s="111">
        <v>9.8000000000000007</v>
      </c>
      <c r="AS455" s="27" t="s">
        <v>170</v>
      </c>
      <c r="AT455" s="26">
        <v>30.1</v>
      </c>
      <c r="AU455" s="27" t="s">
        <v>193</v>
      </c>
      <c r="AV455" s="26">
        <v>23.9</v>
      </c>
      <c r="AW455" s="16"/>
    </row>
    <row r="456" spans="1:49" x14ac:dyDescent="0.25">
      <c r="A456" s="12"/>
      <c r="B456" s="13"/>
      <c r="C456" s="14"/>
      <c r="E456" s="27"/>
      <c r="F456" s="26"/>
      <c r="G456" s="27"/>
      <c r="H456" s="26"/>
      <c r="I456" s="27"/>
      <c r="J456" s="26"/>
      <c r="K456" s="28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7"/>
      <c r="AN456" s="26"/>
      <c r="AO456" s="28"/>
      <c r="AP456" s="26"/>
      <c r="AQ456" s="28"/>
      <c r="AR456" s="26"/>
      <c r="AS456" s="27"/>
      <c r="AT456" s="26"/>
      <c r="AU456" s="27"/>
      <c r="AV456" s="26"/>
      <c r="AW456" s="16"/>
    </row>
    <row r="457" spans="1:49" x14ac:dyDescent="0.25">
      <c r="A457" s="12"/>
      <c r="B457" s="13"/>
      <c r="C457" s="14"/>
      <c r="E457" s="27"/>
      <c r="F457" s="15">
        <f>SUM(F450:F455)</f>
        <v>143.6</v>
      </c>
      <c r="G457" s="27"/>
      <c r="H457" s="15"/>
      <c r="I457" s="27"/>
      <c r="J457" s="15">
        <f>SUM(J450:J455)</f>
        <v>153.5</v>
      </c>
      <c r="K457" s="28"/>
      <c r="L457" s="15">
        <f>SUM(L450:L455)</f>
        <v>93</v>
      </c>
      <c r="M457" s="27"/>
      <c r="N457" s="15">
        <f>SUM(N450:N455)</f>
        <v>148.9</v>
      </c>
      <c r="O457" s="27"/>
      <c r="P457" s="15">
        <f>SUM(P450:P455)</f>
        <v>133.19999999999999</v>
      </c>
      <c r="Q457" s="27"/>
      <c r="R457" s="15">
        <f>SUM(R450:R455)</f>
        <v>146.19999999999999</v>
      </c>
      <c r="S457" s="27"/>
      <c r="T457" s="15">
        <f>SUM(T450:T455)</f>
        <v>137.6</v>
      </c>
      <c r="U457" s="27"/>
      <c r="V457" s="15">
        <f>SUM(V450:V455)</f>
        <v>130.20000000000002</v>
      </c>
      <c r="W457" s="27"/>
      <c r="X457" s="15">
        <f>SUM(X450:X455)</f>
        <v>159.39999999999998</v>
      </c>
      <c r="Y457" s="27"/>
      <c r="Z457" s="15">
        <f>SUM(Z450:Z455)</f>
        <v>149</v>
      </c>
      <c r="AA457" s="27"/>
      <c r="AB457" s="15">
        <f>SUM(AB450:AB455)</f>
        <v>0</v>
      </c>
      <c r="AC457" s="27"/>
      <c r="AD457" s="15">
        <f>SUM(AD450:AD455)</f>
        <v>161.89999999999998</v>
      </c>
      <c r="AE457" s="27"/>
      <c r="AF457" s="15">
        <f>SUM(AF450:AF455)</f>
        <v>122.9</v>
      </c>
      <c r="AG457" s="27"/>
      <c r="AH457" s="15">
        <f>SUM(AH450:AH455)</f>
        <v>136.9</v>
      </c>
      <c r="AI457" s="27"/>
      <c r="AJ457" s="15">
        <f>SUM(AJ450:AJ455)</f>
        <v>113.19999999999999</v>
      </c>
      <c r="AK457" s="27"/>
      <c r="AL457" s="15">
        <f>SUM(AL450:AL455)</f>
        <v>100.5</v>
      </c>
      <c r="AM457" s="27"/>
      <c r="AN457" s="15">
        <f>SUM(AN450:AN455)</f>
        <v>145</v>
      </c>
      <c r="AO457" s="28"/>
      <c r="AP457" s="15">
        <f>SUM(AP450:AP455)</f>
        <v>152.79999999999998</v>
      </c>
      <c r="AQ457" s="28"/>
      <c r="AR457" s="15">
        <f>SUM(AR450:AR455)</f>
        <v>153.5</v>
      </c>
      <c r="AS457" s="27"/>
      <c r="AT457" s="15">
        <f>SUM(AT450:AT455)</f>
        <v>174.89999999999998</v>
      </c>
      <c r="AU457" s="27"/>
      <c r="AV457" s="15">
        <f>SUM(AV450:AV455)</f>
        <v>146.6</v>
      </c>
      <c r="AW457" s="16"/>
    </row>
    <row r="458" spans="1:49" x14ac:dyDescent="0.25">
      <c r="A458" s="12"/>
      <c r="B458" s="13"/>
      <c r="C458" s="14"/>
      <c r="E458" s="27"/>
      <c r="F458" s="15"/>
      <c r="G458" s="27"/>
      <c r="H458" s="15"/>
      <c r="I458" s="27"/>
      <c r="J458" s="15"/>
      <c r="K458" s="28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7"/>
      <c r="AN458" s="15"/>
      <c r="AO458" s="28"/>
      <c r="AP458" s="15"/>
      <c r="AQ458" s="28"/>
      <c r="AR458" s="15"/>
      <c r="AS458" s="27"/>
      <c r="AT458" s="15"/>
      <c r="AU458" s="27"/>
      <c r="AV458" s="15"/>
      <c r="AW458" s="16"/>
    </row>
    <row r="459" spans="1:49" s="16" customFormat="1" x14ac:dyDescent="0.25">
      <c r="A459" s="12"/>
      <c r="B459" s="13"/>
      <c r="C459" s="14"/>
      <c r="E459" s="110" t="s">
        <v>162</v>
      </c>
      <c r="F459" s="111">
        <v>5</v>
      </c>
      <c r="G459" s="27"/>
      <c r="H459" s="26"/>
      <c r="I459" s="110" t="s">
        <v>162</v>
      </c>
      <c r="J459" s="111">
        <v>5</v>
      </c>
      <c r="K459" s="27" t="s">
        <v>254</v>
      </c>
      <c r="L459" s="26">
        <v>32.5</v>
      </c>
      <c r="M459" s="110" t="s">
        <v>162</v>
      </c>
      <c r="N459" s="111">
        <v>5</v>
      </c>
      <c r="O459" s="110" t="s">
        <v>162</v>
      </c>
      <c r="P459" s="111">
        <v>5</v>
      </c>
      <c r="Q459" s="110" t="s">
        <v>162</v>
      </c>
      <c r="R459" s="111">
        <v>5</v>
      </c>
      <c r="S459" s="110" t="s">
        <v>162</v>
      </c>
      <c r="T459" s="111">
        <v>5</v>
      </c>
      <c r="U459" s="110" t="s">
        <v>162</v>
      </c>
      <c r="V459" s="111">
        <v>5</v>
      </c>
      <c r="W459" s="110" t="s">
        <v>162</v>
      </c>
      <c r="X459" s="111">
        <v>5</v>
      </c>
      <c r="Y459" s="110" t="s">
        <v>162</v>
      </c>
      <c r="Z459" s="111">
        <v>5</v>
      </c>
      <c r="AA459" s="27"/>
      <c r="AB459" s="26"/>
      <c r="AC459" s="110" t="s">
        <v>182</v>
      </c>
      <c r="AD459" s="111">
        <v>2.6</v>
      </c>
      <c r="AE459" s="110" t="s">
        <v>162</v>
      </c>
      <c r="AF459" s="111">
        <v>5</v>
      </c>
      <c r="AG459" s="110" t="s">
        <v>162</v>
      </c>
      <c r="AH459" s="111">
        <v>5</v>
      </c>
      <c r="AI459" s="110" t="s">
        <v>162</v>
      </c>
      <c r="AJ459" s="111">
        <v>5</v>
      </c>
      <c r="AK459" s="110" t="s">
        <v>162</v>
      </c>
      <c r="AL459" s="111">
        <v>5</v>
      </c>
      <c r="AM459" s="110" t="s">
        <v>162</v>
      </c>
      <c r="AN459" s="111">
        <v>5</v>
      </c>
      <c r="AO459" s="110" t="s">
        <v>162</v>
      </c>
      <c r="AP459" s="111">
        <v>5</v>
      </c>
      <c r="AQ459" s="110" t="s">
        <v>162</v>
      </c>
      <c r="AR459" s="111">
        <v>5</v>
      </c>
      <c r="AS459" s="110" t="s">
        <v>162</v>
      </c>
      <c r="AT459" s="111">
        <v>5</v>
      </c>
      <c r="AU459" s="110" t="s">
        <v>162</v>
      </c>
      <c r="AV459" s="111">
        <v>5</v>
      </c>
    </row>
    <row r="460" spans="1:49" s="16" customFormat="1" x14ac:dyDescent="0.25">
      <c r="A460" s="12"/>
      <c r="B460" s="13"/>
      <c r="C460" s="14"/>
      <c r="E460" s="110" t="s">
        <v>261</v>
      </c>
      <c r="F460" s="111">
        <v>3.7</v>
      </c>
      <c r="G460" s="27"/>
      <c r="H460" s="26"/>
      <c r="I460" s="27" t="s">
        <v>254</v>
      </c>
      <c r="J460" s="26">
        <v>32.5</v>
      </c>
      <c r="K460" s="27" t="s">
        <v>170</v>
      </c>
      <c r="L460" s="26">
        <v>29.2</v>
      </c>
      <c r="M460" s="27" t="s">
        <v>254</v>
      </c>
      <c r="N460" s="26">
        <v>32.5</v>
      </c>
      <c r="O460" s="110" t="s">
        <v>261</v>
      </c>
      <c r="P460" s="111">
        <v>3.7</v>
      </c>
      <c r="Q460" s="110" t="s">
        <v>182</v>
      </c>
      <c r="R460" s="111">
        <v>2.6</v>
      </c>
      <c r="S460" s="27" t="s">
        <v>281</v>
      </c>
      <c r="T460" s="26">
        <v>38.799999999999997</v>
      </c>
      <c r="U460" s="110" t="s">
        <v>182</v>
      </c>
      <c r="V460" s="111">
        <v>2.6</v>
      </c>
      <c r="W460" s="27" t="s">
        <v>281</v>
      </c>
      <c r="X460" s="26">
        <v>38.799999999999997</v>
      </c>
      <c r="Y460" s="27" t="s">
        <v>281</v>
      </c>
      <c r="Z460" s="26">
        <v>38.799999999999997</v>
      </c>
      <c r="AA460" s="27"/>
      <c r="AB460" s="26"/>
      <c r="AC460" s="110" t="s">
        <v>261</v>
      </c>
      <c r="AD460" s="111">
        <v>3.7</v>
      </c>
      <c r="AE460" s="110" t="s">
        <v>182</v>
      </c>
      <c r="AF460" s="111">
        <v>2.6</v>
      </c>
      <c r="AG460" s="110" t="s">
        <v>261</v>
      </c>
      <c r="AH460" s="111">
        <v>3.7</v>
      </c>
      <c r="AI460" s="27" t="s">
        <v>254</v>
      </c>
      <c r="AJ460" s="26">
        <v>32.5</v>
      </c>
      <c r="AK460" s="110" t="s">
        <v>261</v>
      </c>
      <c r="AL460" s="111">
        <v>3.7</v>
      </c>
      <c r="AM460" s="110" t="s">
        <v>259</v>
      </c>
      <c r="AN460" s="111">
        <v>5.0999999999999996</v>
      </c>
      <c r="AO460" s="27" t="s">
        <v>254</v>
      </c>
      <c r="AP460" s="26">
        <v>32.5</v>
      </c>
      <c r="AQ460" s="110" t="s">
        <v>182</v>
      </c>
      <c r="AR460" s="111">
        <v>2.6</v>
      </c>
      <c r="AS460" s="27" t="s">
        <v>281</v>
      </c>
      <c r="AT460" s="26">
        <v>38.799999999999997</v>
      </c>
      <c r="AU460" s="27" t="s">
        <v>281</v>
      </c>
      <c r="AV460" s="26">
        <v>38.799999999999997</v>
      </c>
    </row>
    <row r="461" spans="1:49" s="16" customFormat="1" x14ac:dyDescent="0.25">
      <c r="A461" s="12"/>
      <c r="B461" s="13"/>
      <c r="C461" s="14"/>
      <c r="E461" s="27" t="s">
        <v>254</v>
      </c>
      <c r="F461" s="26">
        <v>32.5</v>
      </c>
      <c r="G461" s="27"/>
      <c r="H461" s="26"/>
      <c r="I461" s="27" t="s">
        <v>242</v>
      </c>
      <c r="J461" s="26">
        <v>30.5</v>
      </c>
      <c r="K461" s="27" t="s">
        <v>223</v>
      </c>
      <c r="L461" s="26">
        <v>32.299999999999997</v>
      </c>
      <c r="M461" s="27" t="s">
        <v>242</v>
      </c>
      <c r="N461" s="26">
        <v>30.5</v>
      </c>
      <c r="O461" s="27" t="s">
        <v>254</v>
      </c>
      <c r="P461" s="26">
        <v>32.5</v>
      </c>
      <c r="Q461" s="110" t="s">
        <v>261</v>
      </c>
      <c r="R461" s="111">
        <v>3.7</v>
      </c>
      <c r="S461" s="27" t="s">
        <v>170</v>
      </c>
      <c r="T461" s="26">
        <v>29.2</v>
      </c>
      <c r="U461" s="27" t="s">
        <v>254</v>
      </c>
      <c r="V461" s="26">
        <v>32.5</v>
      </c>
      <c r="W461" s="110" t="s">
        <v>182</v>
      </c>
      <c r="X461" s="111">
        <v>2.6</v>
      </c>
      <c r="Y461" s="110" t="s">
        <v>201</v>
      </c>
      <c r="Z461" s="111">
        <v>6.5</v>
      </c>
      <c r="AA461" s="27"/>
      <c r="AB461" s="26"/>
      <c r="AC461" s="27" t="s">
        <v>254</v>
      </c>
      <c r="AD461" s="26">
        <v>32.5</v>
      </c>
      <c r="AE461" s="27" t="s">
        <v>242</v>
      </c>
      <c r="AF461" s="26">
        <v>30.5</v>
      </c>
      <c r="AG461" s="27" t="s">
        <v>254</v>
      </c>
      <c r="AH461" s="26">
        <v>32.5</v>
      </c>
      <c r="AI461" s="27" t="s">
        <v>170</v>
      </c>
      <c r="AJ461" s="26">
        <v>29.2</v>
      </c>
      <c r="AK461" s="27" t="s">
        <v>170</v>
      </c>
      <c r="AL461" s="26">
        <v>29.2</v>
      </c>
      <c r="AM461" s="110" t="s">
        <v>182</v>
      </c>
      <c r="AN461" s="111">
        <v>2.6</v>
      </c>
      <c r="AO461" s="27" t="s">
        <v>242</v>
      </c>
      <c r="AP461" s="26">
        <v>30.5</v>
      </c>
      <c r="AQ461" s="27" t="s">
        <v>254</v>
      </c>
      <c r="AR461" s="26">
        <v>32.5</v>
      </c>
      <c r="AS461" s="27" t="s">
        <v>254</v>
      </c>
      <c r="AT461" s="26">
        <v>32.5</v>
      </c>
      <c r="AU461" s="110" t="s">
        <v>259</v>
      </c>
      <c r="AV461" s="111">
        <v>5.0999999999999996</v>
      </c>
    </row>
    <row r="462" spans="1:49" s="16" customFormat="1" x14ac:dyDescent="0.25">
      <c r="A462" s="12"/>
      <c r="B462" s="13"/>
      <c r="C462" s="14"/>
      <c r="E462" s="27" t="s">
        <v>242</v>
      </c>
      <c r="F462" s="26">
        <v>30.5</v>
      </c>
      <c r="G462" s="27"/>
      <c r="H462" s="26"/>
      <c r="I462" s="27" t="s">
        <v>190</v>
      </c>
      <c r="J462" s="26">
        <v>25</v>
      </c>
      <c r="K462" s="27"/>
      <c r="L462" s="26"/>
      <c r="M462" s="27" t="s">
        <v>170</v>
      </c>
      <c r="N462" s="26">
        <v>29.2</v>
      </c>
      <c r="O462" s="27" t="s">
        <v>190</v>
      </c>
      <c r="P462" s="26">
        <v>25</v>
      </c>
      <c r="Q462" s="27" t="s">
        <v>254</v>
      </c>
      <c r="R462" s="26">
        <v>32.5</v>
      </c>
      <c r="S462" s="110" t="s">
        <v>165</v>
      </c>
      <c r="T462" s="111">
        <v>3.3</v>
      </c>
      <c r="U462" s="27" t="s">
        <v>242</v>
      </c>
      <c r="V462" s="26">
        <v>30.5</v>
      </c>
      <c r="W462" s="27" t="s">
        <v>242</v>
      </c>
      <c r="X462" s="26">
        <v>30.5</v>
      </c>
      <c r="Y462" s="110" t="s">
        <v>165</v>
      </c>
      <c r="Z462" s="111">
        <v>3.3</v>
      </c>
      <c r="AA462" s="27"/>
      <c r="AB462" s="26"/>
      <c r="AC462" s="27" t="s">
        <v>207</v>
      </c>
      <c r="AD462" s="26">
        <v>39</v>
      </c>
      <c r="AE462" s="27" t="s">
        <v>193</v>
      </c>
      <c r="AF462" s="26">
        <v>24.9</v>
      </c>
      <c r="AG462" s="110" t="s">
        <v>201</v>
      </c>
      <c r="AH462" s="111">
        <v>6.5</v>
      </c>
      <c r="AI462" s="27" t="s">
        <v>193</v>
      </c>
      <c r="AJ462" s="26">
        <v>24.9</v>
      </c>
      <c r="AK462" s="27"/>
      <c r="AL462" s="26"/>
      <c r="AM462" s="110" t="s">
        <v>261</v>
      </c>
      <c r="AN462" s="111">
        <v>3.7</v>
      </c>
      <c r="AO462" s="27" t="s">
        <v>207</v>
      </c>
      <c r="AP462" s="26">
        <v>39</v>
      </c>
      <c r="AQ462" s="27" t="s">
        <v>242</v>
      </c>
      <c r="AR462" s="26">
        <v>30.5</v>
      </c>
      <c r="AS462" s="27" t="s">
        <v>242</v>
      </c>
      <c r="AT462" s="26">
        <v>30.5</v>
      </c>
      <c r="AU462" s="27" t="s">
        <v>254</v>
      </c>
      <c r="AV462" s="26">
        <v>32.5</v>
      </c>
    </row>
    <row r="463" spans="1:49" s="16" customFormat="1" x14ac:dyDescent="0.25">
      <c r="A463" s="12"/>
      <c r="B463" s="13"/>
      <c r="C463" s="14"/>
      <c r="E463" s="27" t="s">
        <v>193</v>
      </c>
      <c r="F463" s="26">
        <v>24.9</v>
      </c>
      <c r="G463" s="27"/>
      <c r="H463" s="26"/>
      <c r="I463" s="27" t="s">
        <v>170</v>
      </c>
      <c r="J463" s="26">
        <v>29.2</v>
      </c>
      <c r="K463" s="27"/>
      <c r="L463" s="26"/>
      <c r="M463" s="27" t="s">
        <v>193</v>
      </c>
      <c r="N463" s="26">
        <v>24.9</v>
      </c>
      <c r="O463" s="27" t="s">
        <v>223</v>
      </c>
      <c r="P463" s="26">
        <v>32.299999999999997</v>
      </c>
      <c r="Q463" s="27" t="s">
        <v>242</v>
      </c>
      <c r="R463" s="26">
        <v>30.5</v>
      </c>
      <c r="S463" s="27"/>
      <c r="T463" s="26"/>
      <c r="U463" s="27"/>
      <c r="V463" s="26"/>
      <c r="W463" s="110" t="s">
        <v>201</v>
      </c>
      <c r="X463" s="111">
        <v>6.5</v>
      </c>
      <c r="Y463" s="27" t="s">
        <v>193</v>
      </c>
      <c r="Z463" s="26">
        <v>24.9</v>
      </c>
      <c r="AA463" s="27"/>
      <c r="AB463" s="26"/>
      <c r="AC463" s="27" t="s">
        <v>170</v>
      </c>
      <c r="AD463" s="26">
        <v>29.2</v>
      </c>
      <c r="AE463" s="27"/>
      <c r="AF463" s="26"/>
      <c r="AG463" s="110" t="s">
        <v>218</v>
      </c>
      <c r="AH463" s="111">
        <v>3.4</v>
      </c>
      <c r="AI463" s="27"/>
      <c r="AJ463" s="26"/>
      <c r="AK463" s="27"/>
      <c r="AL463" s="26"/>
      <c r="AM463" s="112" t="s">
        <v>254</v>
      </c>
      <c r="AN463" s="113">
        <v>56.9</v>
      </c>
      <c r="AO463" s="27" t="s">
        <v>170</v>
      </c>
      <c r="AP463" s="26">
        <v>29.2</v>
      </c>
      <c r="AQ463" s="110" t="s">
        <v>218</v>
      </c>
      <c r="AR463" s="111">
        <v>3.4</v>
      </c>
      <c r="AS463" s="27" t="s">
        <v>207</v>
      </c>
      <c r="AT463" s="26">
        <v>39</v>
      </c>
      <c r="AU463" s="27" t="s">
        <v>193</v>
      </c>
      <c r="AV463" s="26">
        <v>24.9</v>
      </c>
    </row>
    <row r="464" spans="1:49" s="16" customFormat="1" x14ac:dyDescent="0.25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/>
      <c r="AB464" s="26"/>
      <c r="AC464" s="27" t="s">
        <v>223</v>
      </c>
      <c r="AD464" s="26">
        <v>32.299999999999997</v>
      </c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/>
      <c r="AR464" s="26"/>
      <c r="AS464" s="27" t="s">
        <v>170</v>
      </c>
      <c r="AT464" s="26">
        <v>29.2</v>
      </c>
      <c r="AU464" s="27"/>
      <c r="AV464" s="26"/>
    </row>
    <row r="465" spans="1:49" x14ac:dyDescent="0.25">
      <c r="A465" s="12"/>
      <c r="B465" s="13"/>
      <c r="C465" s="14"/>
      <c r="E465" s="27"/>
      <c r="F465" s="26"/>
      <c r="G465" s="27"/>
      <c r="H465" s="26"/>
      <c r="I465" s="27"/>
      <c r="J465" s="26"/>
      <c r="K465" s="28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7"/>
      <c r="AN465" s="26"/>
      <c r="AO465" s="28"/>
      <c r="AP465" s="26"/>
      <c r="AQ465" s="28"/>
      <c r="AR465" s="26"/>
      <c r="AS465" s="27"/>
      <c r="AT465" s="26"/>
      <c r="AU465" s="27"/>
      <c r="AV465" s="26"/>
      <c r="AW465" s="16"/>
    </row>
    <row r="466" spans="1:49" s="10" customFormat="1" x14ac:dyDescent="0.25">
      <c r="A466" s="12"/>
      <c r="B466" s="13"/>
      <c r="C466" s="14"/>
      <c r="E466" s="17"/>
      <c r="F466" s="15">
        <f>SUM(F457:F465)</f>
        <v>240.2</v>
      </c>
      <c r="G466" s="17"/>
      <c r="H466" s="15"/>
      <c r="I466" s="17"/>
      <c r="J466" s="15">
        <f>SUM(J457:J465)</f>
        <v>275.7</v>
      </c>
      <c r="K466" s="18"/>
      <c r="L466" s="15">
        <f>SUM(L457:L465)</f>
        <v>187</v>
      </c>
      <c r="M466" s="17"/>
      <c r="N466" s="15">
        <f>SUM(N457:N465)</f>
        <v>271</v>
      </c>
      <c r="O466" s="17"/>
      <c r="P466" s="15">
        <f>SUM(P457:P465)</f>
        <v>231.7</v>
      </c>
      <c r="Q466" s="17"/>
      <c r="R466" s="15">
        <f>SUM(R457:R465)</f>
        <v>220.49999999999997</v>
      </c>
      <c r="S466" s="17"/>
      <c r="T466" s="15">
        <f>SUM(T457:T465)</f>
        <v>213.89999999999998</v>
      </c>
      <c r="U466" s="17"/>
      <c r="V466" s="15">
        <f>SUM(V457:V465)</f>
        <v>200.8</v>
      </c>
      <c r="W466" s="17"/>
      <c r="X466" s="15">
        <f>SUM(X457:X465)</f>
        <v>242.79999999999998</v>
      </c>
      <c r="Y466" s="17"/>
      <c r="Z466" s="15">
        <f>SUM(Z457:Z465)</f>
        <v>227.50000000000003</v>
      </c>
      <c r="AA466" s="17"/>
      <c r="AB466" s="15">
        <f>SUM(AB457:AB465)</f>
        <v>0</v>
      </c>
      <c r="AC466" s="17"/>
      <c r="AD466" s="15">
        <f>SUM(AD457:AD465)</f>
        <v>301.2</v>
      </c>
      <c r="AE466" s="17"/>
      <c r="AF466" s="15">
        <f>SUM(AF457:AF465)</f>
        <v>185.9</v>
      </c>
      <c r="AG466" s="17"/>
      <c r="AH466" s="15">
        <f>SUM(AH457:AH465)</f>
        <v>188</v>
      </c>
      <c r="AI466" s="17"/>
      <c r="AJ466" s="15">
        <f>SUM(AJ457:AJ465)</f>
        <v>204.79999999999998</v>
      </c>
      <c r="AK466" s="17"/>
      <c r="AL466" s="15">
        <f>SUM(AL457:AL465)</f>
        <v>138.4</v>
      </c>
      <c r="AM466" s="17"/>
      <c r="AN466" s="15">
        <f>SUM(AN457:AN465)</f>
        <v>218.29999999999998</v>
      </c>
      <c r="AO466" s="18"/>
      <c r="AP466" s="15">
        <f>SUM(AP457:AP465)</f>
        <v>288.99999999999994</v>
      </c>
      <c r="AQ466" s="18"/>
      <c r="AR466" s="15">
        <f>SUM(AR457:AR465)</f>
        <v>227.5</v>
      </c>
      <c r="AS466" s="17"/>
      <c r="AT466" s="15">
        <f>SUM(AT457:AT465)</f>
        <v>349.9</v>
      </c>
      <c r="AU466" s="17"/>
      <c r="AV466" s="15">
        <f>SUM(AV457:AV465)</f>
        <v>252.89999999999998</v>
      </c>
      <c r="AW466" s="21"/>
    </row>
    <row r="467" spans="1:49" x14ac:dyDescent="0.25">
      <c r="A467" s="12"/>
      <c r="B467" s="13"/>
      <c r="C467" s="14"/>
      <c r="E467" s="27"/>
      <c r="F467" s="26"/>
      <c r="G467" s="27"/>
      <c r="H467" s="26"/>
      <c r="I467" s="27"/>
      <c r="J467" s="26"/>
      <c r="K467" s="28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7"/>
      <c r="AN467" s="26"/>
      <c r="AO467" s="28"/>
      <c r="AP467" s="26"/>
      <c r="AQ467" s="28"/>
      <c r="AR467" s="26"/>
      <c r="AS467" s="27"/>
      <c r="AT467" s="26"/>
      <c r="AU467" s="27"/>
      <c r="AV467" s="26"/>
      <c r="AW467" s="16"/>
    </row>
    <row r="468" spans="1:49" s="16" customFormat="1" x14ac:dyDescent="0.25">
      <c r="A468" s="12"/>
      <c r="B468" s="13"/>
      <c r="C468" s="14"/>
      <c r="E468" s="27" t="s">
        <v>254</v>
      </c>
      <c r="F468" s="26">
        <v>33</v>
      </c>
      <c r="G468" s="27"/>
      <c r="H468" s="26"/>
      <c r="I468" s="27" t="s">
        <v>254</v>
      </c>
      <c r="J468" s="26">
        <v>33</v>
      </c>
      <c r="K468" s="27" t="s">
        <v>254</v>
      </c>
      <c r="L468" s="26">
        <v>33</v>
      </c>
      <c r="M468" s="27" t="s">
        <v>254</v>
      </c>
      <c r="N468" s="26">
        <v>33</v>
      </c>
      <c r="O468" s="27" t="s">
        <v>254</v>
      </c>
      <c r="P468" s="26">
        <v>33</v>
      </c>
      <c r="Q468" s="27" t="s">
        <v>254</v>
      </c>
      <c r="R468" s="26">
        <v>33</v>
      </c>
      <c r="S468" s="110" t="s">
        <v>281</v>
      </c>
      <c r="T468" s="111">
        <v>6.5</v>
      </c>
      <c r="U468" s="27" t="s">
        <v>254</v>
      </c>
      <c r="V468" s="26">
        <v>33</v>
      </c>
      <c r="W468" s="110" t="s">
        <v>281</v>
      </c>
      <c r="X468" s="111">
        <v>6.5</v>
      </c>
      <c r="Y468" s="110" t="s">
        <v>281</v>
      </c>
      <c r="Z468" s="111">
        <v>6.5</v>
      </c>
      <c r="AA468" s="27"/>
      <c r="AB468" s="26"/>
      <c r="AC468" s="27" t="s">
        <v>254</v>
      </c>
      <c r="AD468" s="26">
        <v>33</v>
      </c>
      <c r="AE468" s="27" t="s">
        <v>242</v>
      </c>
      <c r="AF468" s="26">
        <v>32.1</v>
      </c>
      <c r="AG468" s="27" t="s">
        <v>254</v>
      </c>
      <c r="AH468" s="26">
        <v>33</v>
      </c>
      <c r="AI468" s="27" t="s">
        <v>254</v>
      </c>
      <c r="AJ468" s="26">
        <v>33</v>
      </c>
      <c r="AK468" s="110" t="s">
        <v>170</v>
      </c>
      <c r="AL468" s="111">
        <v>5</v>
      </c>
      <c r="AM468" s="27" t="s">
        <v>254</v>
      </c>
      <c r="AN468" s="26">
        <v>33</v>
      </c>
      <c r="AO468" s="27" t="s">
        <v>254</v>
      </c>
      <c r="AP468" s="26">
        <v>33</v>
      </c>
      <c r="AQ468" s="27" t="s">
        <v>254</v>
      </c>
      <c r="AR468" s="26">
        <v>33</v>
      </c>
      <c r="AS468" s="110" t="s">
        <v>281</v>
      </c>
      <c r="AT468" s="111">
        <v>6.5</v>
      </c>
      <c r="AU468" s="110" t="s">
        <v>281</v>
      </c>
      <c r="AV468" s="111">
        <v>6.5</v>
      </c>
    </row>
    <row r="469" spans="1:49" s="16" customFormat="1" x14ac:dyDescent="0.25">
      <c r="A469" s="12"/>
      <c r="B469" s="13"/>
      <c r="C469" s="14"/>
      <c r="E469" s="27" t="s">
        <v>242</v>
      </c>
      <c r="F469" s="26">
        <v>32.1</v>
      </c>
      <c r="G469" s="27"/>
      <c r="H469" s="26"/>
      <c r="I469" s="27" t="s">
        <v>242</v>
      </c>
      <c r="J469" s="26">
        <v>32.1</v>
      </c>
      <c r="K469" s="110" t="s">
        <v>170</v>
      </c>
      <c r="L469" s="111">
        <v>5</v>
      </c>
      <c r="M469" s="27" t="s">
        <v>242</v>
      </c>
      <c r="N469" s="26">
        <v>32.1</v>
      </c>
      <c r="O469" s="110" t="s">
        <v>190</v>
      </c>
      <c r="P469" s="111">
        <v>5.3</v>
      </c>
      <c r="Q469" s="27" t="s">
        <v>242</v>
      </c>
      <c r="R469" s="26">
        <v>32.1</v>
      </c>
      <c r="S469" s="110" t="s">
        <v>170</v>
      </c>
      <c r="T469" s="111">
        <v>5</v>
      </c>
      <c r="U469" s="27" t="s">
        <v>242</v>
      </c>
      <c r="V469" s="26">
        <v>32.1</v>
      </c>
      <c r="W469" s="27" t="s">
        <v>242</v>
      </c>
      <c r="X469" s="26">
        <v>32.1</v>
      </c>
      <c r="Y469" s="110" t="s">
        <v>193</v>
      </c>
      <c r="Z469" s="111">
        <v>7.6</v>
      </c>
      <c r="AA469" s="27"/>
      <c r="AB469" s="26"/>
      <c r="AC469" s="27" t="s">
        <v>207</v>
      </c>
      <c r="AD469" s="26">
        <v>29.8</v>
      </c>
      <c r="AE469" s="110" t="s">
        <v>193</v>
      </c>
      <c r="AF469" s="111">
        <v>3.8</v>
      </c>
      <c r="AG469" s="27"/>
      <c r="AH469" s="26"/>
      <c r="AI469" s="110" t="s">
        <v>170</v>
      </c>
      <c r="AJ469" s="111">
        <v>5</v>
      </c>
      <c r="AK469" s="27"/>
      <c r="AL469" s="26"/>
      <c r="AM469" s="27"/>
      <c r="AN469" s="26"/>
      <c r="AO469" s="27" t="s">
        <v>242</v>
      </c>
      <c r="AP469" s="26">
        <v>32.1</v>
      </c>
      <c r="AQ469" s="112" t="s">
        <v>242</v>
      </c>
      <c r="AR469" s="113">
        <v>64.2</v>
      </c>
      <c r="AS469" s="27" t="s">
        <v>254</v>
      </c>
      <c r="AT469" s="26">
        <v>33</v>
      </c>
      <c r="AU469" s="27" t="s">
        <v>254</v>
      </c>
      <c r="AV469" s="26">
        <v>33</v>
      </c>
    </row>
    <row r="470" spans="1:49" s="16" customFormat="1" x14ac:dyDescent="0.25">
      <c r="A470" s="12"/>
      <c r="B470" s="13"/>
      <c r="C470" s="14"/>
      <c r="E470" s="110" t="s">
        <v>193</v>
      </c>
      <c r="F470" s="111">
        <v>3.8</v>
      </c>
      <c r="G470" s="27"/>
      <c r="H470" s="26"/>
      <c r="I470" s="110" t="s">
        <v>190</v>
      </c>
      <c r="J470" s="111">
        <v>5.3</v>
      </c>
      <c r="K470" s="27" t="s">
        <v>223</v>
      </c>
      <c r="L470" s="26">
        <v>31.6</v>
      </c>
      <c r="M470" s="110" t="s">
        <v>170</v>
      </c>
      <c r="N470" s="111">
        <v>5</v>
      </c>
      <c r="O470" s="27" t="s">
        <v>223</v>
      </c>
      <c r="P470" s="26">
        <v>31.6</v>
      </c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27"/>
      <c r="AB470" s="26"/>
      <c r="AC470" s="110" t="s">
        <v>170</v>
      </c>
      <c r="AD470" s="111">
        <v>5</v>
      </c>
      <c r="AE470" s="27"/>
      <c r="AF470" s="26"/>
      <c r="AG470" s="27"/>
      <c r="AH470" s="26"/>
      <c r="AI470" s="110" t="s">
        <v>193</v>
      </c>
      <c r="AJ470" s="111">
        <v>3.8</v>
      </c>
      <c r="AK470" s="27"/>
      <c r="AL470" s="26"/>
      <c r="AM470" s="27"/>
      <c r="AN470" s="26"/>
      <c r="AO470" s="27" t="s">
        <v>207</v>
      </c>
      <c r="AP470" s="26">
        <v>29.8</v>
      </c>
      <c r="AQ470" s="27"/>
      <c r="AR470" s="26"/>
      <c r="AS470" s="27" t="s">
        <v>242</v>
      </c>
      <c r="AT470" s="26">
        <v>32.1</v>
      </c>
      <c r="AU470" s="110" t="s">
        <v>193</v>
      </c>
      <c r="AV470" s="111">
        <v>3.8</v>
      </c>
    </row>
    <row r="471" spans="1:49" s="16" customFormat="1" x14ac:dyDescent="0.25">
      <c r="A471" s="12"/>
      <c r="B471" s="13"/>
      <c r="C471" s="14"/>
      <c r="E471" s="27"/>
      <c r="F471" s="26"/>
      <c r="G471" s="27"/>
      <c r="H471" s="26"/>
      <c r="I471" s="110" t="s">
        <v>170</v>
      </c>
      <c r="J471" s="111">
        <v>5</v>
      </c>
      <c r="K471" s="27"/>
      <c r="L471" s="26"/>
      <c r="M471" s="110" t="s">
        <v>193</v>
      </c>
      <c r="N471" s="111">
        <v>3.8</v>
      </c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/>
      <c r="AB471" s="26"/>
      <c r="AC471" s="27" t="s">
        <v>223</v>
      </c>
      <c r="AD471" s="26">
        <v>31.6</v>
      </c>
      <c r="AE471" s="27"/>
      <c r="AF471" s="26"/>
      <c r="AG471" s="27"/>
      <c r="AH471" s="26"/>
      <c r="AI471" s="27"/>
      <c r="AJ471" s="26"/>
      <c r="AK471" s="27"/>
      <c r="AL471" s="26"/>
      <c r="AM471" s="27"/>
      <c r="AN471" s="26"/>
      <c r="AO471" s="110" t="s">
        <v>170</v>
      </c>
      <c r="AP471" s="111">
        <v>5</v>
      </c>
      <c r="AQ471" s="27"/>
      <c r="AR471" s="26"/>
      <c r="AS471" s="27" t="s">
        <v>207</v>
      </c>
      <c r="AT471" s="26">
        <v>29.8</v>
      </c>
      <c r="AU471" s="27"/>
      <c r="AV471" s="26"/>
    </row>
    <row r="472" spans="1:49" s="16" customFormat="1" x14ac:dyDescent="0.25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27"/>
      <c r="AR472" s="26"/>
      <c r="AS472" s="110" t="s">
        <v>170</v>
      </c>
      <c r="AT472" s="111">
        <v>5</v>
      </c>
      <c r="AU472" s="27"/>
      <c r="AV472" s="26"/>
    </row>
    <row r="473" spans="1:49" s="16" customFormat="1" x14ac:dyDescent="0.25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  <c r="AU473" s="27"/>
      <c r="AV473" s="26"/>
    </row>
    <row r="474" spans="1:49" s="10" customFormat="1" x14ac:dyDescent="0.25">
      <c r="A474" s="12"/>
      <c r="B474" s="13"/>
      <c r="C474" s="14"/>
      <c r="E474" s="17"/>
      <c r="F474" s="15">
        <f>SUM(F466:F473)</f>
        <v>309.10000000000002</v>
      </c>
      <c r="G474" s="17"/>
      <c r="H474" s="15"/>
      <c r="I474" s="17"/>
      <c r="J474" s="15">
        <f>SUM(J466:J473)</f>
        <v>351.1</v>
      </c>
      <c r="K474" s="18"/>
      <c r="L474" s="15">
        <f>SUM(L466:L473)</f>
        <v>256.60000000000002</v>
      </c>
      <c r="M474" s="17"/>
      <c r="N474" s="15">
        <f>SUM(N466:N473)</f>
        <v>344.90000000000003</v>
      </c>
      <c r="O474" s="17"/>
      <c r="P474" s="15">
        <f>SUM(P466:P473)</f>
        <v>301.60000000000002</v>
      </c>
      <c r="Q474" s="17"/>
      <c r="R474" s="15">
        <f>SUM(R466:R473)</f>
        <v>285.59999999999997</v>
      </c>
      <c r="S474" s="17"/>
      <c r="T474" s="15">
        <f>SUM(T466:T473)</f>
        <v>225.39999999999998</v>
      </c>
      <c r="U474" s="17"/>
      <c r="V474" s="15">
        <f>SUM(V466:V473)</f>
        <v>265.90000000000003</v>
      </c>
      <c r="W474" s="17"/>
      <c r="X474" s="15">
        <f>SUM(X466:X473)</f>
        <v>281.39999999999998</v>
      </c>
      <c r="Y474" s="17"/>
      <c r="Z474" s="15">
        <f>SUM(Z466:Z473)</f>
        <v>241.60000000000002</v>
      </c>
      <c r="AA474" s="17"/>
      <c r="AB474" s="15">
        <f>SUM(AB466:AB473)</f>
        <v>0</v>
      </c>
      <c r="AC474" s="17"/>
      <c r="AD474" s="15">
        <f>SUM(AD466:AD473)</f>
        <v>400.6</v>
      </c>
      <c r="AE474" s="17"/>
      <c r="AF474" s="15">
        <f>SUM(AF466:AF473)</f>
        <v>221.8</v>
      </c>
      <c r="AG474" s="17"/>
      <c r="AH474" s="15">
        <f>SUM(AH466:AH473)</f>
        <v>221</v>
      </c>
      <c r="AI474" s="17"/>
      <c r="AJ474" s="15">
        <f>SUM(AJ466:AJ473)</f>
        <v>246.6</v>
      </c>
      <c r="AK474" s="17"/>
      <c r="AL474" s="15">
        <f>SUM(AL466:AL473)</f>
        <v>143.4</v>
      </c>
      <c r="AM474" s="17"/>
      <c r="AN474" s="15">
        <f>SUM(AN466:AN473)</f>
        <v>251.29999999999998</v>
      </c>
      <c r="AO474" s="18"/>
      <c r="AP474" s="15">
        <f>SUM(AP466:AP473)</f>
        <v>388.9</v>
      </c>
      <c r="AQ474" s="18"/>
      <c r="AR474" s="15">
        <f>SUM(AR466:AR473)</f>
        <v>324.7</v>
      </c>
      <c r="AS474" s="17"/>
      <c r="AT474" s="15">
        <f>SUM(AT466:AT473)</f>
        <v>456.3</v>
      </c>
      <c r="AU474" s="17"/>
      <c r="AV474" s="15">
        <f>SUM(AV466:AV473)</f>
        <v>296.2</v>
      </c>
      <c r="AW474" s="21"/>
    </row>
    <row r="475" spans="1:49" x14ac:dyDescent="0.25">
      <c r="A475" s="12"/>
      <c r="B475" s="13"/>
      <c r="C475" s="14"/>
      <c r="E475" s="27"/>
      <c r="F475" s="26"/>
      <c r="G475" s="27"/>
      <c r="H475" s="26"/>
      <c r="I475" s="27"/>
      <c r="J475" s="26"/>
      <c r="K475" s="28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7"/>
      <c r="AN475" s="26"/>
      <c r="AO475" s="28"/>
      <c r="AP475" s="26"/>
      <c r="AQ475" s="28"/>
      <c r="AR475" s="26"/>
      <c r="AS475" s="27"/>
      <c r="AT475" s="26"/>
      <c r="AU475" s="27"/>
      <c r="AV475" s="26"/>
      <c r="AW475" s="16"/>
    </row>
    <row r="476" spans="1:49" s="16" customFormat="1" x14ac:dyDescent="0.25">
      <c r="A476" s="12"/>
      <c r="B476" s="13"/>
      <c r="C476" s="14"/>
      <c r="E476" s="27" t="s">
        <v>254</v>
      </c>
      <c r="F476" s="26">
        <v>26.7</v>
      </c>
      <c r="G476" s="27"/>
      <c r="H476" s="26"/>
      <c r="I476" s="112" t="s">
        <v>254</v>
      </c>
      <c r="J476" s="113">
        <v>60.1</v>
      </c>
      <c r="K476" s="27" t="s">
        <v>254</v>
      </c>
      <c r="L476" s="26">
        <v>26.7</v>
      </c>
      <c r="M476" s="27" t="s">
        <v>254</v>
      </c>
      <c r="N476" s="26">
        <v>26.7</v>
      </c>
      <c r="O476" s="112" t="s">
        <v>254</v>
      </c>
      <c r="P476" s="113">
        <v>60.1</v>
      </c>
      <c r="Q476" s="27" t="s">
        <v>254</v>
      </c>
      <c r="R476" s="26">
        <v>26.7</v>
      </c>
      <c r="S476" s="27"/>
      <c r="T476" s="26"/>
      <c r="U476" s="27" t="s">
        <v>254</v>
      </c>
      <c r="V476" s="26">
        <v>26.7</v>
      </c>
      <c r="W476" s="110" t="s">
        <v>242</v>
      </c>
      <c r="X476" s="111">
        <v>18.5</v>
      </c>
      <c r="Y476" s="27"/>
      <c r="Z476" s="26"/>
      <c r="AA476" s="27"/>
      <c r="AB476" s="26"/>
      <c r="AC476" s="27" t="s">
        <v>254</v>
      </c>
      <c r="AD476" s="26">
        <v>26.7</v>
      </c>
      <c r="AE476" s="110" t="s">
        <v>242</v>
      </c>
      <c r="AF476" s="111">
        <v>8.1999999999999993</v>
      </c>
      <c r="AG476" s="112" t="s">
        <v>254</v>
      </c>
      <c r="AH476" s="113">
        <v>60.1</v>
      </c>
      <c r="AI476" s="27" t="s">
        <v>254</v>
      </c>
      <c r="AJ476" s="26">
        <v>26.7</v>
      </c>
      <c r="AK476" s="27"/>
      <c r="AL476" s="26"/>
      <c r="AM476" s="27" t="s">
        <v>254</v>
      </c>
      <c r="AN476" s="26">
        <v>26.7</v>
      </c>
      <c r="AO476" s="27" t="s">
        <v>254</v>
      </c>
      <c r="AP476" s="26">
        <v>26.7</v>
      </c>
      <c r="AQ476" s="27" t="s">
        <v>254</v>
      </c>
      <c r="AR476" s="26">
        <v>26.7</v>
      </c>
      <c r="AS476" s="27" t="s">
        <v>254</v>
      </c>
      <c r="AT476" s="26">
        <v>26.7</v>
      </c>
      <c r="AU476" s="112" t="s">
        <v>254</v>
      </c>
      <c r="AV476" s="113">
        <v>60.1</v>
      </c>
    </row>
    <row r="477" spans="1:49" s="16" customFormat="1" x14ac:dyDescent="0.25">
      <c r="A477" s="12"/>
      <c r="B477" s="13"/>
      <c r="C477" s="14"/>
      <c r="E477" s="110" t="s">
        <v>242</v>
      </c>
      <c r="F477" s="111">
        <v>8.1999999999999993</v>
      </c>
      <c r="G477" s="27"/>
      <c r="H477" s="26"/>
      <c r="I477" s="110" t="s">
        <v>242</v>
      </c>
      <c r="J477" s="111">
        <v>8.1999999999999993</v>
      </c>
      <c r="K477" s="112" t="s">
        <v>223</v>
      </c>
      <c r="L477" s="113">
        <v>61.6</v>
      </c>
      <c r="M477" s="110" t="s">
        <v>242</v>
      </c>
      <c r="N477" s="111">
        <v>8.1999999999999993</v>
      </c>
      <c r="O477" s="27" t="s">
        <v>223</v>
      </c>
      <c r="P477" s="26">
        <v>27.4</v>
      </c>
      <c r="Q477" s="110" t="s">
        <v>242</v>
      </c>
      <c r="R477" s="111">
        <v>8.1999999999999993</v>
      </c>
      <c r="S477" s="27"/>
      <c r="T477" s="26"/>
      <c r="U477" s="110" t="s">
        <v>242</v>
      </c>
      <c r="V477" s="111">
        <v>8.1999999999999993</v>
      </c>
      <c r="W477" s="27"/>
      <c r="X477" s="26"/>
      <c r="Y477" s="27"/>
      <c r="Z477" s="26"/>
      <c r="AA477" s="27"/>
      <c r="AB477" s="26"/>
      <c r="AC477" s="110" t="s">
        <v>207</v>
      </c>
      <c r="AD477" s="111">
        <v>7.2</v>
      </c>
      <c r="AE477" s="27"/>
      <c r="AF477" s="26"/>
      <c r="AG477" s="27"/>
      <c r="AH477" s="26"/>
      <c r="AI477" s="27"/>
      <c r="AJ477" s="26"/>
      <c r="AK477" s="27"/>
      <c r="AL477" s="26"/>
      <c r="AM477" s="27"/>
      <c r="AN477" s="26"/>
      <c r="AO477" s="110" t="s">
        <v>242</v>
      </c>
      <c r="AP477" s="111">
        <v>8.1999999999999993</v>
      </c>
      <c r="AQ477" s="110" t="s">
        <v>242</v>
      </c>
      <c r="AR477" s="111">
        <v>8.1999999999999993</v>
      </c>
      <c r="AS477" s="110" t="s">
        <v>242</v>
      </c>
      <c r="AT477" s="111">
        <v>8.1999999999999993</v>
      </c>
      <c r="AU477" s="27"/>
      <c r="AV477" s="26"/>
    </row>
    <row r="478" spans="1:49" s="16" customFormat="1" x14ac:dyDescent="0.25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/>
      <c r="AB478" s="26"/>
      <c r="AC478" s="27" t="s">
        <v>223</v>
      </c>
      <c r="AD478" s="26">
        <v>27.4</v>
      </c>
      <c r="AE478" s="27"/>
      <c r="AF478" s="26"/>
      <c r="AG478" s="27"/>
      <c r="AH478" s="26"/>
      <c r="AI478" s="27"/>
      <c r="AJ478" s="26"/>
      <c r="AK478" s="27"/>
      <c r="AL478" s="26"/>
      <c r="AM478" s="27"/>
      <c r="AN478" s="26"/>
      <c r="AO478" s="110" t="s">
        <v>207</v>
      </c>
      <c r="AP478" s="111">
        <v>7.2</v>
      </c>
      <c r="AQ478" s="27"/>
      <c r="AR478" s="26"/>
      <c r="AS478" s="110" t="s">
        <v>207</v>
      </c>
      <c r="AT478" s="111">
        <v>7.2</v>
      </c>
      <c r="AU478" s="27"/>
      <c r="AV478" s="26"/>
    </row>
    <row r="479" spans="1:49" s="16" customFormat="1" x14ac:dyDescent="0.25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  <c r="AU479" s="27"/>
      <c r="AV479" s="26"/>
    </row>
    <row r="480" spans="1:49" s="10" customFormat="1" x14ac:dyDescent="0.25">
      <c r="A480" s="12"/>
      <c r="B480" s="13"/>
      <c r="C480" s="14"/>
      <c r="E480" s="17"/>
      <c r="F480" s="15">
        <f>SUM(F474:F479)</f>
        <v>344</v>
      </c>
      <c r="G480" s="17"/>
      <c r="H480" s="15"/>
      <c r="I480" s="17"/>
      <c r="J480" s="15">
        <f>SUM(J474:J479)</f>
        <v>419.40000000000003</v>
      </c>
      <c r="K480" s="18"/>
      <c r="L480" s="15">
        <f>SUM(L474:L479)</f>
        <v>344.90000000000003</v>
      </c>
      <c r="M480" s="17"/>
      <c r="N480" s="15">
        <f>SUM(N474:N479)</f>
        <v>379.8</v>
      </c>
      <c r="O480" s="17"/>
      <c r="P480" s="15">
        <f>SUM(P474:P479)</f>
        <v>389.1</v>
      </c>
      <c r="Q480" s="17"/>
      <c r="R480" s="15">
        <f>SUM(R474:R479)</f>
        <v>320.49999999999994</v>
      </c>
      <c r="S480" s="17"/>
      <c r="T480" s="15">
        <f>SUM(T474:T479)</f>
        <v>225.39999999999998</v>
      </c>
      <c r="U480" s="17"/>
      <c r="V480" s="15">
        <f>SUM(V474:V479)</f>
        <v>300.8</v>
      </c>
      <c r="W480" s="17"/>
      <c r="X480" s="15">
        <f>SUM(X474:X479)</f>
        <v>299.89999999999998</v>
      </c>
      <c r="Y480" s="17"/>
      <c r="Z480" s="15">
        <f>SUM(Z474:Z479)</f>
        <v>241.60000000000002</v>
      </c>
      <c r="AA480" s="17"/>
      <c r="AB480" s="15">
        <f>SUM(AB474:AB479)</f>
        <v>0</v>
      </c>
      <c r="AC480" s="17"/>
      <c r="AD480" s="15">
        <f>SUM(AD474:AD479)</f>
        <v>461.9</v>
      </c>
      <c r="AE480" s="17"/>
      <c r="AF480" s="15">
        <f>SUM(AF474:AF479)</f>
        <v>230</v>
      </c>
      <c r="AG480" s="17"/>
      <c r="AH480" s="15">
        <f>SUM(AH474:AH479)</f>
        <v>281.10000000000002</v>
      </c>
      <c r="AI480" s="17"/>
      <c r="AJ480" s="15">
        <f>SUM(AJ474:AJ479)</f>
        <v>273.3</v>
      </c>
      <c r="AK480" s="17"/>
      <c r="AL480" s="15">
        <f>SUM(AL474:AL479)</f>
        <v>143.4</v>
      </c>
      <c r="AM480" s="17"/>
      <c r="AN480" s="15">
        <f>SUM(AN474:AN479)</f>
        <v>278</v>
      </c>
      <c r="AO480" s="18"/>
      <c r="AP480" s="15">
        <f>SUM(AP474:AP479)</f>
        <v>430.99999999999994</v>
      </c>
      <c r="AQ480" s="18"/>
      <c r="AR480" s="15">
        <f>SUM(AR474:AR479)</f>
        <v>359.59999999999997</v>
      </c>
      <c r="AS480" s="17"/>
      <c r="AT480" s="15">
        <f>SUM(AT474:AT479)</f>
        <v>498.4</v>
      </c>
      <c r="AU480" s="17"/>
      <c r="AV480" s="15">
        <f>SUM(AV474:AV479)</f>
        <v>356.3</v>
      </c>
      <c r="AW480" s="21"/>
    </row>
    <row r="481" spans="1:49" ht="13.5" customHeight="1" x14ac:dyDescent="0.25">
      <c r="A481" s="12"/>
      <c r="B481" s="13"/>
      <c r="C481" s="14"/>
      <c r="E481" s="27"/>
      <c r="F481" s="26"/>
      <c r="G481" s="27"/>
      <c r="H481" s="26"/>
      <c r="I481" s="27"/>
      <c r="J481" s="26"/>
      <c r="K481" s="28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7"/>
      <c r="AN481" s="26"/>
      <c r="AO481" s="28"/>
      <c r="AP481" s="26"/>
      <c r="AQ481" s="28"/>
      <c r="AR481" s="26"/>
      <c r="AS481" s="27"/>
      <c r="AT481" s="26"/>
      <c r="AU481" s="27"/>
      <c r="AV481" s="26"/>
      <c r="AW481" s="16"/>
    </row>
    <row r="482" spans="1:49" s="16" customFormat="1" x14ac:dyDescent="0.25">
      <c r="A482" s="12"/>
      <c r="B482" s="13"/>
      <c r="C482" s="14"/>
      <c r="E482" s="114" t="s">
        <v>254</v>
      </c>
      <c r="F482" s="115">
        <v>94</v>
      </c>
      <c r="G482" s="27"/>
      <c r="H482" s="26"/>
      <c r="I482" s="114" t="s">
        <v>254</v>
      </c>
      <c r="J482" s="115">
        <v>49.6</v>
      </c>
      <c r="K482" s="114" t="s">
        <v>254</v>
      </c>
      <c r="L482" s="115">
        <v>49.6</v>
      </c>
      <c r="M482" s="114" t="s">
        <v>254</v>
      </c>
      <c r="N482" s="115">
        <v>94</v>
      </c>
      <c r="O482" s="114" t="s">
        <v>254</v>
      </c>
      <c r="P482" s="115">
        <v>49.6</v>
      </c>
      <c r="Q482" s="114" t="s">
        <v>254</v>
      </c>
      <c r="R482" s="115">
        <v>94</v>
      </c>
      <c r="S482" s="27"/>
      <c r="T482" s="26"/>
      <c r="U482" s="114" t="s">
        <v>254</v>
      </c>
      <c r="V482" s="115">
        <v>49.6</v>
      </c>
      <c r="W482" s="27"/>
      <c r="X482" s="26"/>
      <c r="Y482" s="27"/>
      <c r="Z482" s="26"/>
      <c r="AA482" s="27"/>
      <c r="AB482" s="26"/>
      <c r="AC482" s="114" t="s">
        <v>254</v>
      </c>
      <c r="AD482" s="115">
        <v>49.6</v>
      </c>
      <c r="AE482" s="27"/>
      <c r="AF482" s="26"/>
      <c r="AG482" s="114" t="s">
        <v>254</v>
      </c>
      <c r="AH482" s="115">
        <v>49.6</v>
      </c>
      <c r="AI482" s="114" t="s">
        <v>254</v>
      </c>
      <c r="AJ482" s="115">
        <v>94</v>
      </c>
      <c r="AK482" s="27"/>
      <c r="AL482" s="26"/>
      <c r="AM482" s="114" t="s">
        <v>254</v>
      </c>
      <c r="AN482" s="115">
        <v>49.6</v>
      </c>
      <c r="AO482" s="114" t="s">
        <v>254</v>
      </c>
      <c r="AP482" s="115">
        <v>94</v>
      </c>
      <c r="AQ482" s="114" t="s">
        <v>254</v>
      </c>
      <c r="AR482" s="115">
        <v>49.6</v>
      </c>
      <c r="AS482" s="114" t="s">
        <v>254</v>
      </c>
      <c r="AT482" s="115">
        <v>94</v>
      </c>
      <c r="AU482" s="114" t="s">
        <v>254</v>
      </c>
      <c r="AV482" s="115">
        <v>49.6</v>
      </c>
    </row>
    <row r="483" spans="1:49" s="16" customFormat="1" x14ac:dyDescent="0.25">
      <c r="A483" s="12"/>
      <c r="B483" s="13"/>
      <c r="C483" s="14"/>
      <c r="E483" s="27"/>
      <c r="F483" s="26"/>
      <c r="G483" s="27"/>
      <c r="H483" s="26"/>
      <c r="I483" s="27"/>
      <c r="J483" s="26"/>
      <c r="K483" s="110" t="s">
        <v>223</v>
      </c>
      <c r="L483" s="111">
        <v>6.6</v>
      </c>
      <c r="M483" s="27"/>
      <c r="N483" s="26"/>
      <c r="O483" s="110" t="s">
        <v>223</v>
      </c>
      <c r="P483" s="111">
        <v>6.6</v>
      </c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27"/>
      <c r="AB483" s="26"/>
      <c r="AC483" s="110" t="s">
        <v>223</v>
      </c>
      <c r="AD483" s="111">
        <v>16.5</v>
      </c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  <c r="AU483" s="27"/>
      <c r="AV483" s="26"/>
    </row>
    <row r="484" spans="1:49" s="16" customFormat="1" x14ac:dyDescent="0.25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  <c r="AU484" s="27"/>
      <c r="AV484" s="26"/>
    </row>
    <row r="485" spans="1:49" s="10" customFormat="1" ht="13.2" x14ac:dyDescent="0.25">
      <c r="A485" s="19"/>
      <c r="B485" s="20"/>
      <c r="C485" s="22" t="s">
        <v>41</v>
      </c>
      <c r="D485" s="23"/>
      <c r="E485" s="24"/>
      <c r="F485" s="25">
        <f>SUM(F480:F484)</f>
        <v>438</v>
      </c>
      <c r="G485" s="24"/>
      <c r="H485" s="25"/>
      <c r="I485" s="24"/>
      <c r="J485" s="25">
        <f>SUM(J480:J484)</f>
        <v>469.00000000000006</v>
      </c>
      <c r="K485" s="24"/>
      <c r="L485" s="25">
        <f>SUM(L480:L484)</f>
        <v>401.10000000000008</v>
      </c>
      <c r="M485" s="24"/>
      <c r="N485" s="25">
        <f>SUM(N480:N484)</f>
        <v>473.8</v>
      </c>
      <c r="O485" s="24"/>
      <c r="P485" s="25">
        <f>SUM(P480:P484)</f>
        <v>445.30000000000007</v>
      </c>
      <c r="Q485" s="24"/>
      <c r="R485" s="25">
        <f>SUM(R480:R484)</f>
        <v>414.49999999999994</v>
      </c>
      <c r="S485" s="24"/>
      <c r="T485" s="25">
        <f>SUM(T480:T484)</f>
        <v>225.39999999999998</v>
      </c>
      <c r="U485" s="24"/>
      <c r="V485" s="25">
        <f>SUM(V480:V484)</f>
        <v>350.40000000000003</v>
      </c>
      <c r="W485" s="24"/>
      <c r="X485" s="25">
        <f>SUM(X480:X484)</f>
        <v>299.89999999999998</v>
      </c>
      <c r="Y485" s="24"/>
      <c r="Z485" s="25">
        <f>SUM(Z480:Z484)</f>
        <v>241.60000000000002</v>
      </c>
      <c r="AA485" s="24"/>
      <c r="AB485" s="25">
        <f>SUM(AB480:AB484)</f>
        <v>0</v>
      </c>
      <c r="AC485" s="24"/>
      <c r="AD485" s="25">
        <f>SUM(AD480:AD484)</f>
        <v>528</v>
      </c>
      <c r="AE485" s="24"/>
      <c r="AF485" s="25">
        <f>SUM(AF480:AF484)</f>
        <v>230</v>
      </c>
      <c r="AG485" s="24"/>
      <c r="AH485" s="25">
        <f>SUM(AH480:AH484)</f>
        <v>330.70000000000005</v>
      </c>
      <c r="AI485" s="24"/>
      <c r="AJ485" s="25">
        <f>SUM(AJ480:AJ484)</f>
        <v>367.3</v>
      </c>
      <c r="AK485" s="24"/>
      <c r="AL485" s="25">
        <f>SUM(AL480:AL484)</f>
        <v>143.4</v>
      </c>
      <c r="AM485" s="24"/>
      <c r="AN485" s="25">
        <f>SUM(AN480:AN484)</f>
        <v>327.60000000000002</v>
      </c>
      <c r="AO485" s="24"/>
      <c r="AP485" s="25">
        <f>SUM(AP480:AP484)</f>
        <v>525</v>
      </c>
      <c r="AQ485" s="24"/>
      <c r="AR485" s="25">
        <f>SUM(AR480:AR484)</f>
        <v>409.2</v>
      </c>
      <c r="AS485" s="24"/>
      <c r="AT485" s="25">
        <f>SUM(AT480:AT484)</f>
        <v>592.4</v>
      </c>
      <c r="AU485" s="24"/>
      <c r="AV485" s="25">
        <f>SUM(AV480:AV484)</f>
        <v>405.90000000000003</v>
      </c>
    </row>
    <row r="486" spans="1:49" x14ac:dyDescent="0.25">
      <c r="A486" s="12"/>
      <c r="B486" s="13"/>
      <c r="C486" s="14"/>
      <c r="E486" s="29"/>
      <c r="F486" s="30"/>
      <c r="G486" s="29"/>
      <c r="H486" s="30"/>
      <c r="I486" s="29"/>
      <c r="J486" s="30"/>
      <c r="K486" s="31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29"/>
      <c r="AN486" s="30"/>
      <c r="AO486" s="31"/>
      <c r="AP486" s="30"/>
      <c r="AQ486" s="31"/>
      <c r="AR486" s="30"/>
      <c r="AS486" s="29"/>
      <c r="AT486" s="30"/>
      <c r="AU486" s="29"/>
      <c r="AV486" s="30"/>
    </row>
    <row r="487" spans="1:49" x14ac:dyDescent="0.25">
      <c r="A487" s="12"/>
      <c r="B487" s="13"/>
      <c r="C487" s="14"/>
    </row>
    <row r="488" spans="1:49" x14ac:dyDescent="0.25">
      <c r="A488" s="119">
        <v>46125</v>
      </c>
      <c r="B488" s="120">
        <v>500</v>
      </c>
      <c r="C488" s="121" t="s">
        <v>52</v>
      </c>
      <c r="E488" s="27" t="s">
        <v>238</v>
      </c>
      <c r="F488" s="26">
        <v>31.7</v>
      </c>
      <c r="G488" s="27"/>
      <c r="H488" s="26"/>
      <c r="I488" s="27" t="s">
        <v>298</v>
      </c>
      <c r="J488" s="26">
        <v>32.1</v>
      </c>
      <c r="K488" s="110" t="s">
        <v>164</v>
      </c>
      <c r="L488" s="111">
        <v>0.7</v>
      </c>
      <c r="M488" s="27" t="s">
        <v>238</v>
      </c>
      <c r="N488" s="26">
        <v>31.7</v>
      </c>
      <c r="O488" s="110" t="s">
        <v>164</v>
      </c>
      <c r="P488" s="111">
        <v>0.7</v>
      </c>
      <c r="Q488" s="27" t="s">
        <v>238</v>
      </c>
      <c r="R488" s="26">
        <v>31.7</v>
      </c>
      <c r="S488" s="110" t="s">
        <v>188</v>
      </c>
      <c r="T488" s="111">
        <v>2</v>
      </c>
      <c r="U488" s="27" t="s">
        <v>238</v>
      </c>
      <c r="V488" s="26">
        <v>31.7</v>
      </c>
      <c r="W488" s="110" t="s">
        <v>164</v>
      </c>
      <c r="X488" s="111">
        <v>0.7</v>
      </c>
      <c r="Y488" s="27" t="s">
        <v>298</v>
      </c>
      <c r="Z488" s="26">
        <v>32.1</v>
      </c>
      <c r="AA488" s="27"/>
      <c r="AB488" s="26"/>
      <c r="AC488" s="27" t="s">
        <v>206</v>
      </c>
      <c r="AD488" s="26">
        <v>24.1</v>
      </c>
      <c r="AE488" s="27" t="s">
        <v>238</v>
      </c>
      <c r="AF488" s="26">
        <v>31.7</v>
      </c>
      <c r="AG488" s="27" t="s">
        <v>298</v>
      </c>
      <c r="AH488" s="26">
        <v>32.1</v>
      </c>
      <c r="AI488" s="27" t="s">
        <v>298</v>
      </c>
      <c r="AJ488" s="26">
        <v>32.1</v>
      </c>
      <c r="AK488" s="110" t="s">
        <v>164</v>
      </c>
      <c r="AL488" s="111">
        <v>0.7</v>
      </c>
      <c r="AM488" s="27" t="s">
        <v>298</v>
      </c>
      <c r="AN488" s="26">
        <v>32.1</v>
      </c>
      <c r="AO488" s="110" t="s">
        <v>164</v>
      </c>
      <c r="AP488" s="111">
        <v>0.7</v>
      </c>
      <c r="AQ488" s="27" t="s">
        <v>238</v>
      </c>
      <c r="AR488" s="26">
        <v>31.7</v>
      </c>
      <c r="AS488" s="27" t="s">
        <v>238</v>
      </c>
      <c r="AT488" s="26">
        <v>31.7</v>
      </c>
      <c r="AU488" s="27" t="s">
        <v>238</v>
      </c>
      <c r="AV488" s="26">
        <v>31.7</v>
      </c>
    </row>
    <row r="489" spans="1:49" x14ac:dyDescent="0.25">
      <c r="A489" s="12"/>
      <c r="B489" s="13"/>
      <c r="C489" s="14"/>
      <c r="E489" s="27" t="s">
        <v>298</v>
      </c>
      <c r="F489" s="26">
        <v>32.1</v>
      </c>
      <c r="G489" s="27"/>
      <c r="H489" s="26"/>
      <c r="I489" s="27" t="s">
        <v>217</v>
      </c>
      <c r="J489" s="26">
        <v>27.9</v>
      </c>
      <c r="K489" s="27" t="s">
        <v>217</v>
      </c>
      <c r="L489" s="26">
        <v>27.9</v>
      </c>
      <c r="M489" s="27" t="s">
        <v>298</v>
      </c>
      <c r="N489" s="26">
        <v>32.1</v>
      </c>
      <c r="O489" s="27" t="s">
        <v>272</v>
      </c>
      <c r="P489" s="26">
        <v>32.6</v>
      </c>
      <c r="Q489" s="27" t="s">
        <v>298</v>
      </c>
      <c r="R489" s="26">
        <v>32.1</v>
      </c>
      <c r="S489" s="27" t="s">
        <v>217</v>
      </c>
      <c r="T489" s="26">
        <v>27.9</v>
      </c>
      <c r="U489" s="27" t="s">
        <v>272</v>
      </c>
      <c r="V489" s="26">
        <v>32.6</v>
      </c>
      <c r="W489" s="27" t="s">
        <v>217</v>
      </c>
      <c r="X489" s="26">
        <v>27.9</v>
      </c>
      <c r="Y489" s="110" t="s">
        <v>164</v>
      </c>
      <c r="Z489" s="111">
        <v>0.7</v>
      </c>
      <c r="AA489" s="27"/>
      <c r="AB489" s="26"/>
      <c r="AC489" s="27" t="s">
        <v>183</v>
      </c>
      <c r="AD489" s="26">
        <v>28.8</v>
      </c>
      <c r="AE489" s="110" t="s">
        <v>164</v>
      </c>
      <c r="AF489" s="111">
        <v>0.7</v>
      </c>
      <c r="AG489" s="110" t="s">
        <v>164</v>
      </c>
      <c r="AH489" s="111">
        <v>0.7</v>
      </c>
      <c r="AI489" s="110" t="s">
        <v>164</v>
      </c>
      <c r="AJ489" s="111">
        <v>0.7</v>
      </c>
      <c r="AK489" s="27" t="s">
        <v>217</v>
      </c>
      <c r="AL489" s="26">
        <v>27.9</v>
      </c>
      <c r="AM489" s="110" t="s">
        <v>164</v>
      </c>
      <c r="AN489" s="111">
        <v>0.7</v>
      </c>
      <c r="AO489" s="27" t="s">
        <v>206</v>
      </c>
      <c r="AP489" s="26">
        <v>24.1</v>
      </c>
      <c r="AQ489" s="27" t="s">
        <v>272</v>
      </c>
      <c r="AR489" s="26">
        <v>32.6</v>
      </c>
      <c r="AS489" s="27" t="s">
        <v>298</v>
      </c>
      <c r="AT489" s="26">
        <v>32.1</v>
      </c>
      <c r="AU489" s="110" t="s">
        <v>188</v>
      </c>
      <c r="AV489" s="111">
        <v>2</v>
      </c>
    </row>
    <row r="490" spans="1:49" x14ac:dyDescent="0.25">
      <c r="A490" s="12"/>
      <c r="B490" s="13"/>
      <c r="C490" s="14"/>
      <c r="E490" s="27" t="s">
        <v>206</v>
      </c>
      <c r="F490" s="26">
        <v>24.1</v>
      </c>
      <c r="G490" s="27"/>
      <c r="H490" s="26"/>
      <c r="I490" s="27" t="s">
        <v>183</v>
      </c>
      <c r="J490" s="26">
        <v>28.8</v>
      </c>
      <c r="K490" s="110" t="s">
        <v>244</v>
      </c>
      <c r="L490" s="111">
        <v>11.8</v>
      </c>
      <c r="M490" s="110" t="s">
        <v>164</v>
      </c>
      <c r="N490" s="111">
        <v>0.7</v>
      </c>
      <c r="O490" s="27" t="s">
        <v>183</v>
      </c>
      <c r="P490" s="26">
        <v>28.8</v>
      </c>
      <c r="Q490" s="27" t="s">
        <v>272</v>
      </c>
      <c r="R490" s="26">
        <v>32.6</v>
      </c>
      <c r="S490" s="110" t="s">
        <v>271</v>
      </c>
      <c r="T490" s="111">
        <v>5.6</v>
      </c>
      <c r="U490" s="27" t="s">
        <v>206</v>
      </c>
      <c r="V490" s="26">
        <v>24.1</v>
      </c>
      <c r="W490" s="27" t="s">
        <v>183</v>
      </c>
      <c r="X490" s="26">
        <v>28.8</v>
      </c>
      <c r="Y490" s="27" t="s">
        <v>217</v>
      </c>
      <c r="Z490" s="26">
        <v>27.9</v>
      </c>
      <c r="AA490" s="27"/>
      <c r="AB490" s="26"/>
      <c r="AC490" s="110" t="s">
        <v>271</v>
      </c>
      <c r="AD490" s="111">
        <v>5.6</v>
      </c>
      <c r="AE490" s="27" t="s">
        <v>206</v>
      </c>
      <c r="AF490" s="26">
        <v>24.1</v>
      </c>
      <c r="AG490" s="27" t="s">
        <v>217</v>
      </c>
      <c r="AH490" s="26">
        <v>27.9</v>
      </c>
      <c r="AI490" s="27" t="s">
        <v>272</v>
      </c>
      <c r="AJ490" s="26">
        <v>32.6</v>
      </c>
      <c r="AK490" s="27" t="s">
        <v>183</v>
      </c>
      <c r="AL490" s="26">
        <v>28.8</v>
      </c>
      <c r="AM490" s="27" t="s">
        <v>272</v>
      </c>
      <c r="AN490" s="26">
        <v>32.6</v>
      </c>
      <c r="AO490" s="27" t="s">
        <v>183</v>
      </c>
      <c r="AP490" s="26">
        <v>28.8</v>
      </c>
      <c r="AQ490" s="27" t="s">
        <v>206</v>
      </c>
      <c r="AR490" s="26">
        <v>24.1</v>
      </c>
      <c r="AS490" s="110" t="s">
        <v>164</v>
      </c>
      <c r="AT490" s="111">
        <v>0.7</v>
      </c>
      <c r="AU490" s="27" t="s">
        <v>206</v>
      </c>
      <c r="AV490" s="26">
        <v>24.1</v>
      </c>
    </row>
    <row r="491" spans="1:49" x14ac:dyDescent="0.25">
      <c r="A491" s="12"/>
      <c r="B491" s="13"/>
      <c r="C491" s="14"/>
      <c r="E491" s="27" t="s">
        <v>183</v>
      </c>
      <c r="F491" s="26">
        <v>28.8</v>
      </c>
      <c r="G491" s="27"/>
      <c r="H491" s="26"/>
      <c r="I491" s="27" t="s">
        <v>209</v>
      </c>
      <c r="J491" s="26">
        <v>22.6</v>
      </c>
      <c r="K491" s="27" t="s">
        <v>196</v>
      </c>
      <c r="L491" s="26">
        <v>26.4</v>
      </c>
      <c r="M491" s="27" t="s">
        <v>272</v>
      </c>
      <c r="N491" s="26">
        <v>32.6</v>
      </c>
      <c r="O491" s="27" t="s">
        <v>184</v>
      </c>
      <c r="P491" s="26">
        <v>32.799999999999997</v>
      </c>
      <c r="Q491" s="27" t="s">
        <v>206</v>
      </c>
      <c r="R491" s="26">
        <v>24.1</v>
      </c>
      <c r="S491" s="27" t="s">
        <v>184</v>
      </c>
      <c r="T491" s="26">
        <v>32.799999999999997</v>
      </c>
      <c r="U491" s="27" t="s">
        <v>183</v>
      </c>
      <c r="V491" s="26">
        <v>28.8</v>
      </c>
      <c r="W491" s="110" t="s">
        <v>271</v>
      </c>
      <c r="X491" s="111">
        <v>5.6</v>
      </c>
      <c r="Y491" s="27" t="s">
        <v>206</v>
      </c>
      <c r="Z491" s="26">
        <v>24.1</v>
      </c>
      <c r="AA491" s="27"/>
      <c r="AB491" s="26"/>
      <c r="AC491" s="27" t="s">
        <v>184</v>
      </c>
      <c r="AD491" s="26">
        <v>32.799999999999997</v>
      </c>
      <c r="AE491" s="27" t="s">
        <v>183</v>
      </c>
      <c r="AF491" s="26">
        <v>28.8</v>
      </c>
      <c r="AG491" s="27" t="s">
        <v>206</v>
      </c>
      <c r="AH491" s="26">
        <v>24.1</v>
      </c>
      <c r="AI491" s="27" t="s">
        <v>217</v>
      </c>
      <c r="AJ491" s="26">
        <v>27.9</v>
      </c>
      <c r="AK491" s="27" t="s">
        <v>269</v>
      </c>
      <c r="AL491" s="26">
        <v>25.8</v>
      </c>
      <c r="AM491" s="27" t="s">
        <v>206</v>
      </c>
      <c r="AN491" s="26">
        <v>24.1</v>
      </c>
      <c r="AO491" s="27" t="s">
        <v>196</v>
      </c>
      <c r="AP491" s="26">
        <v>26.4</v>
      </c>
      <c r="AQ491" s="27" t="s">
        <v>183</v>
      </c>
      <c r="AR491" s="26">
        <v>28.8</v>
      </c>
      <c r="AS491" s="27" t="s">
        <v>272</v>
      </c>
      <c r="AT491" s="26">
        <v>32.6</v>
      </c>
      <c r="AU491" s="27" t="s">
        <v>183</v>
      </c>
      <c r="AV491" s="26">
        <v>28.8</v>
      </c>
    </row>
    <row r="492" spans="1:49" x14ac:dyDescent="0.25">
      <c r="A492" s="12"/>
      <c r="B492" s="13"/>
      <c r="C492" s="14"/>
      <c r="E492" s="27" t="s">
        <v>196</v>
      </c>
      <c r="F492" s="26">
        <v>26.4</v>
      </c>
      <c r="G492" s="27"/>
      <c r="H492" s="26"/>
      <c r="I492" s="110" t="s">
        <v>220</v>
      </c>
      <c r="J492" s="111">
        <v>9.9</v>
      </c>
      <c r="K492" s="110" t="s">
        <v>260</v>
      </c>
      <c r="L492" s="111">
        <v>7.4</v>
      </c>
      <c r="M492" s="27" t="s">
        <v>183</v>
      </c>
      <c r="N492" s="26">
        <v>28.8</v>
      </c>
      <c r="O492" s="110" t="s">
        <v>260</v>
      </c>
      <c r="P492" s="111">
        <v>7.4</v>
      </c>
      <c r="Q492" s="27" t="s">
        <v>183</v>
      </c>
      <c r="R492" s="26">
        <v>28.8</v>
      </c>
      <c r="S492" s="27" t="s">
        <v>209</v>
      </c>
      <c r="T492" s="26">
        <v>22.6</v>
      </c>
      <c r="U492" s="27" t="s">
        <v>196</v>
      </c>
      <c r="V492" s="26">
        <v>26.4</v>
      </c>
      <c r="W492" s="27" t="s">
        <v>237</v>
      </c>
      <c r="X492" s="26">
        <v>28.2</v>
      </c>
      <c r="Y492" s="27" t="s">
        <v>183</v>
      </c>
      <c r="Z492" s="26">
        <v>28.8</v>
      </c>
      <c r="AA492" s="27"/>
      <c r="AB492" s="26"/>
      <c r="AC492" s="27" t="s">
        <v>209</v>
      </c>
      <c r="AD492" s="26">
        <v>22.6</v>
      </c>
      <c r="AE492" s="27" t="s">
        <v>184</v>
      </c>
      <c r="AF492" s="26">
        <v>32.799999999999997</v>
      </c>
      <c r="AG492" s="110" t="s">
        <v>260</v>
      </c>
      <c r="AH492" s="111">
        <v>7.4</v>
      </c>
      <c r="AI492" s="110" t="s">
        <v>214</v>
      </c>
      <c r="AJ492" s="111">
        <v>8.9</v>
      </c>
      <c r="AK492" s="27" t="s">
        <v>237</v>
      </c>
      <c r="AL492" s="26">
        <v>28.2</v>
      </c>
      <c r="AM492" s="27" t="s">
        <v>183</v>
      </c>
      <c r="AN492" s="26">
        <v>28.8</v>
      </c>
      <c r="AO492" s="110" t="s">
        <v>167</v>
      </c>
      <c r="AP492" s="111">
        <v>11.4</v>
      </c>
      <c r="AQ492" s="110" t="s">
        <v>215</v>
      </c>
      <c r="AR492" s="111">
        <v>10.5</v>
      </c>
      <c r="AS492" s="27" t="s">
        <v>183</v>
      </c>
      <c r="AT492" s="26">
        <v>28.8</v>
      </c>
      <c r="AU492" s="27" t="s">
        <v>237</v>
      </c>
      <c r="AV492" s="26">
        <v>28.2</v>
      </c>
    </row>
    <row r="493" spans="1:49" x14ac:dyDescent="0.25">
      <c r="A493" s="12"/>
      <c r="B493" s="13"/>
      <c r="C493" s="14"/>
      <c r="E493" s="27" t="s">
        <v>278</v>
      </c>
      <c r="F493" s="26">
        <v>21.7</v>
      </c>
      <c r="G493" s="27"/>
      <c r="H493" s="26"/>
      <c r="I493" s="27" t="s">
        <v>278</v>
      </c>
      <c r="J493" s="26">
        <v>21.7</v>
      </c>
      <c r="K493" s="27" t="s">
        <v>278</v>
      </c>
      <c r="L493" s="26">
        <v>21.7</v>
      </c>
      <c r="M493" s="27" t="s">
        <v>278</v>
      </c>
      <c r="N493" s="26">
        <v>21.7</v>
      </c>
      <c r="O493" s="27" t="s">
        <v>278</v>
      </c>
      <c r="P493" s="26">
        <v>21.7</v>
      </c>
      <c r="Q493" s="27" t="s">
        <v>278</v>
      </c>
      <c r="R493" s="26">
        <v>21.7</v>
      </c>
      <c r="S493" s="27" t="s">
        <v>278</v>
      </c>
      <c r="T493" s="26">
        <v>21.7</v>
      </c>
      <c r="U493" s="27" t="s">
        <v>278</v>
      </c>
      <c r="V493" s="26">
        <v>21.7</v>
      </c>
      <c r="W493" s="27" t="s">
        <v>278</v>
      </c>
      <c r="X493" s="26">
        <v>21.7</v>
      </c>
      <c r="Y493" s="27" t="s">
        <v>278</v>
      </c>
      <c r="Z493" s="26">
        <v>21.7</v>
      </c>
      <c r="AA493" s="27"/>
      <c r="AB493" s="26"/>
      <c r="AC493" s="27" t="s">
        <v>278</v>
      </c>
      <c r="AD493" s="26">
        <v>21.7</v>
      </c>
      <c r="AE493" s="27" t="s">
        <v>278</v>
      </c>
      <c r="AF493" s="26">
        <v>21.7</v>
      </c>
      <c r="AG493" s="27" t="s">
        <v>278</v>
      </c>
      <c r="AH493" s="26">
        <v>21.7</v>
      </c>
      <c r="AI493" s="27" t="s">
        <v>278</v>
      </c>
      <c r="AJ493" s="26">
        <v>21.7</v>
      </c>
      <c r="AK493" s="27" t="s">
        <v>278</v>
      </c>
      <c r="AL493" s="26">
        <v>21.7</v>
      </c>
      <c r="AM493" s="27" t="s">
        <v>278</v>
      </c>
      <c r="AN493" s="26">
        <v>21.7</v>
      </c>
      <c r="AO493" s="27" t="s">
        <v>278</v>
      </c>
      <c r="AP493" s="26">
        <v>21.7</v>
      </c>
      <c r="AQ493" s="27" t="s">
        <v>278</v>
      </c>
      <c r="AR493" s="26">
        <v>21.7</v>
      </c>
      <c r="AS493" s="27" t="s">
        <v>278</v>
      </c>
      <c r="AT493" s="26">
        <v>21.7</v>
      </c>
      <c r="AU493" s="27" t="s">
        <v>278</v>
      </c>
      <c r="AV493" s="26">
        <v>21.7</v>
      </c>
    </row>
    <row r="494" spans="1:49" x14ac:dyDescent="0.25">
      <c r="A494" s="12"/>
      <c r="B494" s="13"/>
      <c r="C494" s="14"/>
      <c r="E494" s="27"/>
      <c r="F494" s="26"/>
      <c r="G494" s="27"/>
      <c r="H494" s="26"/>
      <c r="I494" s="27"/>
      <c r="J494" s="26"/>
      <c r="K494" s="28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7"/>
      <c r="AN494" s="26"/>
      <c r="AO494" s="28"/>
      <c r="AP494" s="26"/>
      <c r="AQ494" s="28"/>
      <c r="AR494" s="26"/>
      <c r="AS494" s="27"/>
      <c r="AT494" s="26"/>
      <c r="AU494" s="27"/>
      <c r="AV494" s="26"/>
    </row>
    <row r="495" spans="1:49" x14ac:dyDescent="0.25">
      <c r="A495" s="12"/>
      <c r="B495" s="13"/>
      <c r="C495" s="14"/>
      <c r="E495" s="27"/>
      <c r="F495" s="15">
        <f>SUM(F488:F493)</f>
        <v>164.79999999999998</v>
      </c>
      <c r="G495" s="27"/>
      <c r="H495" s="15"/>
      <c r="I495" s="27"/>
      <c r="J495" s="15">
        <f>SUM(J488:J493)</f>
        <v>143</v>
      </c>
      <c r="K495" s="28"/>
      <c r="L495" s="15">
        <f>SUM(L488:L493)</f>
        <v>95.9</v>
      </c>
      <c r="M495" s="27"/>
      <c r="N495" s="15">
        <f>SUM(N488:N493)</f>
        <v>147.6</v>
      </c>
      <c r="O495" s="27"/>
      <c r="P495" s="15">
        <f>SUM(P488:P493)</f>
        <v>124.00000000000001</v>
      </c>
      <c r="Q495" s="27"/>
      <c r="R495" s="15">
        <f>SUM(R488:R493)</f>
        <v>171</v>
      </c>
      <c r="S495" s="27"/>
      <c r="T495" s="15">
        <f>SUM(T488:T493)</f>
        <v>112.60000000000001</v>
      </c>
      <c r="U495" s="27"/>
      <c r="V495" s="15">
        <f>SUM(V488:V493)</f>
        <v>165.29999999999998</v>
      </c>
      <c r="W495" s="27"/>
      <c r="X495" s="15">
        <f>SUM(X488:X493)</f>
        <v>112.9</v>
      </c>
      <c r="Y495" s="27"/>
      <c r="Z495" s="15">
        <f>SUM(Z488:Z493)</f>
        <v>135.30000000000001</v>
      </c>
      <c r="AA495" s="27"/>
      <c r="AB495" s="15">
        <f>SUM(AB488:AB493)</f>
        <v>0</v>
      </c>
      <c r="AC495" s="27"/>
      <c r="AD495" s="15">
        <f>SUM(AD488:AD493)</f>
        <v>135.6</v>
      </c>
      <c r="AE495" s="27"/>
      <c r="AF495" s="15">
        <f>SUM(AF488:AF493)</f>
        <v>139.79999999999998</v>
      </c>
      <c r="AG495" s="27"/>
      <c r="AH495" s="15">
        <f>SUM(AH488:AH493)</f>
        <v>113.90000000000002</v>
      </c>
      <c r="AI495" s="27"/>
      <c r="AJ495" s="15">
        <f>SUM(AJ488:AJ493)</f>
        <v>123.90000000000002</v>
      </c>
      <c r="AK495" s="27"/>
      <c r="AL495" s="15">
        <f>SUM(AL488:AL493)</f>
        <v>133.1</v>
      </c>
      <c r="AM495" s="27"/>
      <c r="AN495" s="15">
        <f>SUM(AN488:AN493)</f>
        <v>140</v>
      </c>
      <c r="AO495" s="28"/>
      <c r="AP495" s="15">
        <f>SUM(AP488:AP493)</f>
        <v>113.10000000000001</v>
      </c>
      <c r="AQ495" s="28"/>
      <c r="AR495" s="15">
        <f>SUM(AR488:AR493)</f>
        <v>149.4</v>
      </c>
      <c r="AS495" s="27"/>
      <c r="AT495" s="15">
        <f>SUM(AT488:AT493)</f>
        <v>147.6</v>
      </c>
      <c r="AU495" s="27"/>
      <c r="AV495" s="15">
        <f>SUM(AV488:AV493)</f>
        <v>136.5</v>
      </c>
    </row>
    <row r="496" spans="1:49" x14ac:dyDescent="0.25">
      <c r="A496" s="12"/>
      <c r="B496" s="13"/>
      <c r="C496" s="14"/>
      <c r="E496" s="27"/>
      <c r="F496" s="15"/>
      <c r="G496" s="27"/>
      <c r="H496" s="15"/>
      <c r="I496" s="27"/>
      <c r="J496" s="15"/>
      <c r="K496" s="28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7"/>
      <c r="AN496" s="15"/>
      <c r="AO496" s="28"/>
      <c r="AP496" s="15"/>
      <c r="AQ496" s="28"/>
      <c r="AR496" s="15"/>
      <c r="AS496" s="27"/>
      <c r="AT496" s="15"/>
      <c r="AU496" s="27"/>
      <c r="AV496" s="15"/>
    </row>
    <row r="497" spans="1:48" s="16" customFormat="1" x14ac:dyDescent="0.25">
      <c r="A497" s="12"/>
      <c r="B497" s="13"/>
      <c r="C497" s="14"/>
      <c r="E497" s="110" t="s">
        <v>238</v>
      </c>
      <c r="F497" s="111">
        <v>3.2</v>
      </c>
      <c r="G497" s="27"/>
      <c r="H497" s="26"/>
      <c r="I497" s="110" t="s">
        <v>298</v>
      </c>
      <c r="J497" s="111">
        <v>8.3000000000000007</v>
      </c>
      <c r="K497" s="27" t="s">
        <v>217</v>
      </c>
      <c r="L497" s="26">
        <v>33.700000000000003</v>
      </c>
      <c r="M497" s="110" t="s">
        <v>238</v>
      </c>
      <c r="N497" s="111">
        <v>3.2</v>
      </c>
      <c r="O497" s="27" t="s">
        <v>272</v>
      </c>
      <c r="P497" s="26">
        <v>35.700000000000003</v>
      </c>
      <c r="Q497" s="110" t="s">
        <v>238</v>
      </c>
      <c r="R497" s="111">
        <v>3.2</v>
      </c>
      <c r="S497" s="27" t="s">
        <v>217</v>
      </c>
      <c r="T497" s="26">
        <v>33.700000000000003</v>
      </c>
      <c r="U497" s="110" t="s">
        <v>238</v>
      </c>
      <c r="V497" s="111">
        <v>3.2</v>
      </c>
      <c r="W497" s="27" t="s">
        <v>217</v>
      </c>
      <c r="X497" s="26">
        <v>33.700000000000003</v>
      </c>
      <c r="Y497" s="110" t="s">
        <v>298</v>
      </c>
      <c r="Z497" s="111">
        <v>8.3000000000000007</v>
      </c>
      <c r="AA497" s="27"/>
      <c r="AB497" s="26"/>
      <c r="AC497" s="110" t="s">
        <v>206</v>
      </c>
      <c r="AD497" s="111">
        <v>5.6</v>
      </c>
      <c r="AE497" s="110" t="s">
        <v>238</v>
      </c>
      <c r="AF497" s="111">
        <v>3.2</v>
      </c>
      <c r="AG497" s="110" t="s">
        <v>298</v>
      </c>
      <c r="AH497" s="111">
        <v>8.3000000000000007</v>
      </c>
      <c r="AI497" s="110" t="s">
        <v>298</v>
      </c>
      <c r="AJ497" s="111">
        <v>8.3000000000000007</v>
      </c>
      <c r="AK497" s="27" t="s">
        <v>217</v>
      </c>
      <c r="AL497" s="26">
        <v>33.700000000000003</v>
      </c>
      <c r="AM497" s="110" t="s">
        <v>298</v>
      </c>
      <c r="AN497" s="111">
        <v>8.3000000000000007</v>
      </c>
      <c r="AO497" s="110" t="s">
        <v>206</v>
      </c>
      <c r="AP497" s="111">
        <v>5.6</v>
      </c>
      <c r="AQ497" s="110" t="s">
        <v>238</v>
      </c>
      <c r="AR497" s="111">
        <v>3.2</v>
      </c>
      <c r="AS497" s="110" t="s">
        <v>238</v>
      </c>
      <c r="AT497" s="111">
        <v>3.2</v>
      </c>
      <c r="AU497" s="110" t="s">
        <v>238</v>
      </c>
      <c r="AV497" s="111">
        <v>3.2</v>
      </c>
    </row>
    <row r="498" spans="1:48" s="16" customFormat="1" x14ac:dyDescent="0.25">
      <c r="A498" s="12"/>
      <c r="B498" s="13"/>
      <c r="C498" s="14"/>
      <c r="E498" s="110" t="s">
        <v>298</v>
      </c>
      <c r="F498" s="111">
        <v>8.3000000000000007</v>
      </c>
      <c r="G498" s="27"/>
      <c r="H498" s="26"/>
      <c r="I498" s="27" t="s">
        <v>217</v>
      </c>
      <c r="J498" s="26">
        <v>33.700000000000003</v>
      </c>
      <c r="K498" s="110" t="s">
        <v>196</v>
      </c>
      <c r="L498" s="111">
        <v>5.2</v>
      </c>
      <c r="M498" s="110" t="s">
        <v>298</v>
      </c>
      <c r="N498" s="111">
        <v>8.3000000000000007</v>
      </c>
      <c r="O498" s="27" t="s">
        <v>183</v>
      </c>
      <c r="P498" s="26">
        <v>32.1</v>
      </c>
      <c r="Q498" s="110" t="s">
        <v>298</v>
      </c>
      <c r="R498" s="111">
        <v>8.3000000000000007</v>
      </c>
      <c r="S498" s="110" t="s">
        <v>184</v>
      </c>
      <c r="T498" s="111">
        <v>3.8</v>
      </c>
      <c r="U498" s="27" t="s">
        <v>272</v>
      </c>
      <c r="V498" s="26">
        <v>35.700000000000003</v>
      </c>
      <c r="W498" s="27" t="s">
        <v>183</v>
      </c>
      <c r="X498" s="26">
        <v>32.1</v>
      </c>
      <c r="Y498" s="27" t="s">
        <v>217</v>
      </c>
      <c r="Z498" s="26">
        <v>33.700000000000003</v>
      </c>
      <c r="AA498" s="27"/>
      <c r="AB498" s="26"/>
      <c r="AC498" s="27" t="s">
        <v>183</v>
      </c>
      <c r="AD498" s="26">
        <v>32.1</v>
      </c>
      <c r="AE498" s="110" t="s">
        <v>206</v>
      </c>
      <c r="AF498" s="111">
        <v>5.6</v>
      </c>
      <c r="AG498" s="27" t="s">
        <v>217</v>
      </c>
      <c r="AH498" s="26">
        <v>33.700000000000003</v>
      </c>
      <c r="AI498" s="27" t="s">
        <v>272</v>
      </c>
      <c r="AJ498" s="26">
        <v>35.700000000000003</v>
      </c>
      <c r="AK498" s="27" t="s">
        <v>183</v>
      </c>
      <c r="AL498" s="26">
        <v>32.1</v>
      </c>
      <c r="AM498" s="27" t="s">
        <v>272</v>
      </c>
      <c r="AN498" s="26">
        <v>35.700000000000003</v>
      </c>
      <c r="AO498" s="27" t="s">
        <v>183</v>
      </c>
      <c r="AP498" s="26">
        <v>32.1</v>
      </c>
      <c r="AQ498" s="27" t="s">
        <v>272</v>
      </c>
      <c r="AR498" s="26">
        <v>35.700000000000003</v>
      </c>
      <c r="AS498" s="110" t="s">
        <v>298</v>
      </c>
      <c r="AT498" s="111">
        <v>8.3000000000000007</v>
      </c>
      <c r="AU498" s="110" t="s">
        <v>206</v>
      </c>
      <c r="AV498" s="111">
        <v>5.6</v>
      </c>
    </row>
    <row r="499" spans="1:48" s="16" customFormat="1" x14ac:dyDescent="0.25">
      <c r="A499" s="12"/>
      <c r="B499" s="13"/>
      <c r="C499" s="14"/>
      <c r="E499" s="110" t="s">
        <v>206</v>
      </c>
      <c r="F499" s="111">
        <v>5.6</v>
      </c>
      <c r="G499" s="27"/>
      <c r="H499" s="26"/>
      <c r="I499" s="27" t="s">
        <v>183</v>
      </c>
      <c r="J499" s="26">
        <v>32.1</v>
      </c>
      <c r="K499" s="27" t="s">
        <v>278</v>
      </c>
      <c r="L499" s="26">
        <v>34.6</v>
      </c>
      <c r="M499" s="27" t="s">
        <v>272</v>
      </c>
      <c r="N499" s="26">
        <v>35.700000000000003</v>
      </c>
      <c r="O499" s="110" t="s">
        <v>184</v>
      </c>
      <c r="P499" s="111">
        <v>3.8</v>
      </c>
      <c r="Q499" s="27" t="s">
        <v>272</v>
      </c>
      <c r="R499" s="26">
        <v>35.700000000000003</v>
      </c>
      <c r="S499" s="27" t="s">
        <v>209</v>
      </c>
      <c r="T499" s="26">
        <v>28.6</v>
      </c>
      <c r="U499" s="110" t="s">
        <v>206</v>
      </c>
      <c r="V499" s="111">
        <v>5.6</v>
      </c>
      <c r="W499" s="110" t="s">
        <v>237</v>
      </c>
      <c r="X499" s="111">
        <v>0.2</v>
      </c>
      <c r="Y499" s="110" t="s">
        <v>206</v>
      </c>
      <c r="Z499" s="111">
        <v>5.6</v>
      </c>
      <c r="AA499" s="27"/>
      <c r="AB499" s="26"/>
      <c r="AC499" s="110" t="s">
        <v>184</v>
      </c>
      <c r="AD499" s="111">
        <v>3.8</v>
      </c>
      <c r="AE499" s="27" t="s">
        <v>183</v>
      </c>
      <c r="AF499" s="26">
        <v>32.1</v>
      </c>
      <c r="AG499" s="110" t="s">
        <v>206</v>
      </c>
      <c r="AH499" s="111">
        <v>5.6</v>
      </c>
      <c r="AI499" s="27" t="s">
        <v>217</v>
      </c>
      <c r="AJ499" s="26">
        <v>33.700000000000003</v>
      </c>
      <c r="AK499" s="27" t="s">
        <v>269</v>
      </c>
      <c r="AL499" s="26">
        <v>34.6</v>
      </c>
      <c r="AM499" s="110" t="s">
        <v>206</v>
      </c>
      <c r="AN499" s="111">
        <v>5.6</v>
      </c>
      <c r="AO499" s="110" t="s">
        <v>196</v>
      </c>
      <c r="AP499" s="111">
        <v>5.2</v>
      </c>
      <c r="AQ499" s="110" t="s">
        <v>206</v>
      </c>
      <c r="AR499" s="111">
        <v>5.6</v>
      </c>
      <c r="AS499" s="27" t="s">
        <v>272</v>
      </c>
      <c r="AT499" s="26">
        <v>35.700000000000003</v>
      </c>
      <c r="AU499" s="27" t="s">
        <v>183</v>
      </c>
      <c r="AV499" s="26">
        <v>32.1</v>
      </c>
    </row>
    <row r="500" spans="1:48" s="16" customFormat="1" x14ac:dyDescent="0.25">
      <c r="A500" s="12"/>
      <c r="B500" s="13"/>
      <c r="C500" s="14"/>
      <c r="E500" s="27" t="s">
        <v>183</v>
      </c>
      <c r="F500" s="26">
        <v>32.1</v>
      </c>
      <c r="G500" s="27"/>
      <c r="H500" s="26"/>
      <c r="I500" s="27" t="s">
        <v>209</v>
      </c>
      <c r="J500" s="26">
        <v>28.6</v>
      </c>
      <c r="K500" s="27"/>
      <c r="L500" s="26"/>
      <c r="M500" s="27" t="s">
        <v>183</v>
      </c>
      <c r="N500" s="26">
        <v>32.1</v>
      </c>
      <c r="O500" s="27" t="s">
        <v>278</v>
      </c>
      <c r="P500" s="26">
        <v>34.6</v>
      </c>
      <c r="Q500" s="110" t="s">
        <v>206</v>
      </c>
      <c r="R500" s="111">
        <v>5.6</v>
      </c>
      <c r="S500" s="27" t="s">
        <v>278</v>
      </c>
      <c r="T500" s="26">
        <v>34.6</v>
      </c>
      <c r="U500" s="27" t="s">
        <v>183</v>
      </c>
      <c r="V500" s="26">
        <v>32.1</v>
      </c>
      <c r="W500" s="27" t="s">
        <v>278</v>
      </c>
      <c r="X500" s="26">
        <v>34.6</v>
      </c>
      <c r="Y500" s="27" t="s">
        <v>183</v>
      </c>
      <c r="Z500" s="26">
        <v>32.1</v>
      </c>
      <c r="AA500" s="27"/>
      <c r="AB500" s="26"/>
      <c r="AC500" s="27" t="s">
        <v>209</v>
      </c>
      <c r="AD500" s="26">
        <v>28.6</v>
      </c>
      <c r="AE500" s="110" t="s">
        <v>184</v>
      </c>
      <c r="AF500" s="111">
        <v>3.8</v>
      </c>
      <c r="AG500" s="27" t="s">
        <v>278</v>
      </c>
      <c r="AH500" s="26">
        <v>34.6</v>
      </c>
      <c r="AI500" s="27" t="s">
        <v>278</v>
      </c>
      <c r="AJ500" s="26">
        <v>34.6</v>
      </c>
      <c r="AK500" s="110" t="s">
        <v>237</v>
      </c>
      <c r="AL500" s="111">
        <v>0.2</v>
      </c>
      <c r="AM500" s="27" t="s">
        <v>183</v>
      </c>
      <c r="AN500" s="26">
        <v>32.1</v>
      </c>
      <c r="AO500" s="27" t="s">
        <v>278</v>
      </c>
      <c r="AP500" s="26">
        <v>34.6</v>
      </c>
      <c r="AQ500" s="27" t="s">
        <v>183</v>
      </c>
      <c r="AR500" s="26">
        <v>32.1</v>
      </c>
      <c r="AS500" s="27" t="s">
        <v>183</v>
      </c>
      <c r="AT500" s="26">
        <v>32.1</v>
      </c>
      <c r="AU500" s="110" t="s">
        <v>237</v>
      </c>
      <c r="AV500" s="111">
        <v>0.2</v>
      </c>
    </row>
    <row r="501" spans="1:48" s="16" customFormat="1" x14ac:dyDescent="0.25">
      <c r="A501" s="12"/>
      <c r="B501" s="13"/>
      <c r="C501" s="14"/>
      <c r="E501" s="110" t="s">
        <v>196</v>
      </c>
      <c r="F501" s="111">
        <v>5.2</v>
      </c>
      <c r="G501" s="27"/>
      <c r="H501" s="26"/>
      <c r="I501" s="27" t="s">
        <v>278</v>
      </c>
      <c r="J501" s="26">
        <v>34.6</v>
      </c>
      <c r="K501" s="27"/>
      <c r="L501" s="26"/>
      <c r="M501" s="27" t="s">
        <v>278</v>
      </c>
      <c r="N501" s="26">
        <v>34.6</v>
      </c>
      <c r="O501" s="27"/>
      <c r="P501" s="26"/>
      <c r="Q501" s="27" t="s">
        <v>183</v>
      </c>
      <c r="R501" s="26">
        <v>32.1</v>
      </c>
      <c r="S501" s="27"/>
      <c r="T501" s="26"/>
      <c r="U501" s="110" t="s">
        <v>196</v>
      </c>
      <c r="V501" s="111">
        <v>5.2</v>
      </c>
      <c r="W501" s="27"/>
      <c r="X501" s="26"/>
      <c r="Y501" s="27" t="s">
        <v>278</v>
      </c>
      <c r="Z501" s="26">
        <v>34.6</v>
      </c>
      <c r="AA501" s="27"/>
      <c r="AB501" s="26"/>
      <c r="AC501" s="27" t="s">
        <v>278</v>
      </c>
      <c r="AD501" s="26">
        <v>34.6</v>
      </c>
      <c r="AE501" s="27" t="s">
        <v>278</v>
      </c>
      <c r="AF501" s="26">
        <v>34.6</v>
      </c>
      <c r="AG501" s="27"/>
      <c r="AH501" s="26"/>
      <c r="AI501" s="27"/>
      <c r="AJ501" s="26"/>
      <c r="AK501" s="27" t="s">
        <v>278</v>
      </c>
      <c r="AL501" s="26">
        <v>34.6</v>
      </c>
      <c r="AM501" s="27" t="s">
        <v>278</v>
      </c>
      <c r="AN501" s="26">
        <v>34.6</v>
      </c>
      <c r="AO501" s="27"/>
      <c r="AP501" s="26"/>
      <c r="AQ501" s="27" t="s">
        <v>278</v>
      </c>
      <c r="AR501" s="26">
        <v>34.6</v>
      </c>
      <c r="AS501" s="27" t="s">
        <v>278</v>
      </c>
      <c r="AT501" s="26">
        <v>34.6</v>
      </c>
      <c r="AU501" s="27" t="s">
        <v>278</v>
      </c>
      <c r="AV501" s="26">
        <v>34.6</v>
      </c>
    </row>
    <row r="502" spans="1:48" s="16" customFormat="1" x14ac:dyDescent="0.25">
      <c r="A502" s="12"/>
      <c r="B502" s="13"/>
      <c r="C502" s="14"/>
      <c r="E502" s="27" t="s">
        <v>278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/>
      <c r="P502" s="26"/>
      <c r="Q502" s="27" t="s">
        <v>278</v>
      </c>
      <c r="R502" s="26">
        <v>34.6</v>
      </c>
      <c r="S502" s="27"/>
      <c r="T502" s="26"/>
      <c r="U502" s="27" t="s">
        <v>278</v>
      </c>
      <c r="V502" s="26">
        <v>34.6</v>
      </c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  <c r="AU502" s="27"/>
      <c r="AV502" s="26"/>
    </row>
    <row r="503" spans="1:48" s="16" customFormat="1" x14ac:dyDescent="0.25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  <c r="AU503" s="27"/>
      <c r="AV503" s="26"/>
    </row>
    <row r="504" spans="1:48" s="10" customFormat="1" x14ac:dyDescent="0.25">
      <c r="A504" s="12"/>
      <c r="B504" s="13"/>
      <c r="C504" s="14"/>
      <c r="E504" s="17"/>
      <c r="F504" s="15">
        <f>SUM(F495:F502)</f>
        <v>253.79999999999995</v>
      </c>
      <c r="G504" s="17"/>
      <c r="H504" s="15"/>
      <c r="I504" s="17"/>
      <c r="J504" s="15">
        <f>SUM(J495:J502)</f>
        <v>280.3</v>
      </c>
      <c r="K504" s="18"/>
      <c r="L504" s="15">
        <f>SUM(L495:L502)</f>
        <v>169.4</v>
      </c>
      <c r="M504" s="17"/>
      <c r="N504" s="15">
        <f>SUM(N495:N502)</f>
        <v>261.5</v>
      </c>
      <c r="O504" s="17"/>
      <c r="P504" s="15">
        <f>SUM(P495:P502)</f>
        <v>230.20000000000002</v>
      </c>
      <c r="Q504" s="17"/>
      <c r="R504" s="15">
        <f>SUM(R495:R502)</f>
        <v>290.5</v>
      </c>
      <c r="S504" s="17"/>
      <c r="T504" s="15">
        <f>SUM(T495:T502)</f>
        <v>213.3</v>
      </c>
      <c r="U504" s="17"/>
      <c r="V504" s="15">
        <f>SUM(V495:V502)</f>
        <v>281.7</v>
      </c>
      <c r="W504" s="17"/>
      <c r="X504" s="15">
        <f>SUM(X495:X502)</f>
        <v>213.5</v>
      </c>
      <c r="Y504" s="17"/>
      <c r="Z504" s="15">
        <f>SUM(Z495:Z502)</f>
        <v>249.6</v>
      </c>
      <c r="AA504" s="17"/>
      <c r="AB504" s="15">
        <f>SUM(AB495:AB502)</f>
        <v>0</v>
      </c>
      <c r="AC504" s="17"/>
      <c r="AD504" s="15">
        <f>SUM(AD495:AD502)</f>
        <v>240.29999999999998</v>
      </c>
      <c r="AE504" s="17"/>
      <c r="AF504" s="15">
        <f>SUM(AF495:AF502)</f>
        <v>219.09999999999997</v>
      </c>
      <c r="AG504" s="17"/>
      <c r="AH504" s="15">
        <f>SUM(AH495:AH502)</f>
        <v>196.10000000000002</v>
      </c>
      <c r="AI504" s="17"/>
      <c r="AJ504" s="15">
        <f>SUM(AJ495:AJ502)</f>
        <v>236.20000000000002</v>
      </c>
      <c r="AK504" s="17"/>
      <c r="AL504" s="15">
        <f>SUM(AL495:AL502)</f>
        <v>268.3</v>
      </c>
      <c r="AM504" s="17"/>
      <c r="AN504" s="15">
        <f>SUM(AN495:AN502)</f>
        <v>256.3</v>
      </c>
      <c r="AO504" s="18"/>
      <c r="AP504" s="15">
        <f>SUM(AP495:AP502)</f>
        <v>190.6</v>
      </c>
      <c r="AQ504" s="18"/>
      <c r="AR504" s="15">
        <f>SUM(AR495:AR502)</f>
        <v>260.60000000000002</v>
      </c>
      <c r="AS504" s="17"/>
      <c r="AT504" s="15">
        <f>SUM(AT495:AT502)</f>
        <v>261.5</v>
      </c>
      <c r="AU504" s="17"/>
      <c r="AV504" s="15">
        <f>SUM(AV495:AV502)</f>
        <v>212.19999999999996</v>
      </c>
    </row>
    <row r="505" spans="1:48" x14ac:dyDescent="0.25">
      <c r="A505" s="12"/>
      <c r="B505" s="13"/>
      <c r="C505" s="14"/>
      <c r="E505" s="27"/>
      <c r="F505" s="26"/>
      <c r="G505" s="27"/>
      <c r="H505" s="26"/>
      <c r="I505" s="27"/>
      <c r="J505" s="26"/>
      <c r="K505" s="28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7"/>
      <c r="AN505" s="26"/>
      <c r="AO505" s="28"/>
      <c r="AP505" s="26"/>
      <c r="AQ505" s="28"/>
      <c r="AR505" s="26"/>
      <c r="AS505" s="27"/>
      <c r="AT505" s="26"/>
      <c r="AU505" s="27"/>
      <c r="AV505" s="26"/>
    </row>
    <row r="506" spans="1:48" s="16" customFormat="1" x14ac:dyDescent="0.25">
      <c r="A506" s="12"/>
      <c r="B506" s="13"/>
      <c r="C506" s="14"/>
      <c r="E506" s="110" t="s">
        <v>183</v>
      </c>
      <c r="F506" s="111">
        <v>7.3</v>
      </c>
      <c r="G506" s="27"/>
      <c r="H506" s="26"/>
      <c r="I506" s="27" t="s">
        <v>217</v>
      </c>
      <c r="J506" s="26">
        <v>32.6</v>
      </c>
      <c r="K506" s="27" t="s">
        <v>217</v>
      </c>
      <c r="L506" s="26">
        <v>32.6</v>
      </c>
      <c r="M506" s="110" t="s">
        <v>272</v>
      </c>
      <c r="N506" s="111">
        <v>5.6</v>
      </c>
      <c r="O506" s="110" t="s">
        <v>272</v>
      </c>
      <c r="P506" s="111">
        <v>5.6</v>
      </c>
      <c r="Q506" s="110" t="s">
        <v>272</v>
      </c>
      <c r="R506" s="111">
        <v>5.6</v>
      </c>
      <c r="S506" s="27" t="s">
        <v>217</v>
      </c>
      <c r="T506" s="26">
        <v>32.6</v>
      </c>
      <c r="U506" s="110" t="s">
        <v>272</v>
      </c>
      <c r="V506" s="111">
        <v>5.6</v>
      </c>
      <c r="W506" s="27" t="s">
        <v>217</v>
      </c>
      <c r="X506" s="26">
        <v>32.6</v>
      </c>
      <c r="Y506" s="27" t="s">
        <v>217</v>
      </c>
      <c r="Z506" s="26">
        <v>32.6</v>
      </c>
      <c r="AA506" s="27"/>
      <c r="AB506" s="26"/>
      <c r="AC506" s="110" t="s">
        <v>183</v>
      </c>
      <c r="AD506" s="111">
        <v>7.3</v>
      </c>
      <c r="AE506" s="110" t="s">
        <v>183</v>
      </c>
      <c r="AF506" s="111">
        <v>7.3</v>
      </c>
      <c r="AG506" s="27" t="s">
        <v>217</v>
      </c>
      <c r="AH506" s="26">
        <v>32.6</v>
      </c>
      <c r="AI506" s="110" t="s">
        <v>272</v>
      </c>
      <c r="AJ506" s="111">
        <v>5.6</v>
      </c>
      <c r="AK506" s="27" t="s">
        <v>217</v>
      </c>
      <c r="AL506" s="26">
        <v>32.6</v>
      </c>
      <c r="AM506" s="110" t="s">
        <v>272</v>
      </c>
      <c r="AN506" s="111">
        <v>5.6</v>
      </c>
      <c r="AO506" s="110" t="s">
        <v>183</v>
      </c>
      <c r="AP506" s="111">
        <v>7.3</v>
      </c>
      <c r="AQ506" s="110" t="s">
        <v>272</v>
      </c>
      <c r="AR506" s="111">
        <v>5.6</v>
      </c>
      <c r="AS506" s="110" t="s">
        <v>272</v>
      </c>
      <c r="AT506" s="111">
        <v>5.6</v>
      </c>
      <c r="AU506" s="110" t="s">
        <v>183</v>
      </c>
      <c r="AV506" s="111">
        <v>7.3</v>
      </c>
    </row>
    <row r="507" spans="1:48" s="16" customFormat="1" x14ac:dyDescent="0.25">
      <c r="A507" s="12"/>
      <c r="B507" s="13"/>
      <c r="C507" s="14"/>
      <c r="E507" s="27" t="s">
        <v>278</v>
      </c>
      <c r="F507" s="26">
        <v>28.5</v>
      </c>
      <c r="G507" s="27"/>
      <c r="H507" s="26"/>
      <c r="I507" s="110" t="s">
        <v>183</v>
      </c>
      <c r="J507" s="111">
        <v>7.3</v>
      </c>
      <c r="K507" s="27" t="s">
        <v>278</v>
      </c>
      <c r="L507" s="26">
        <v>28.5</v>
      </c>
      <c r="M507" s="110" t="s">
        <v>183</v>
      </c>
      <c r="N507" s="111">
        <v>7.3</v>
      </c>
      <c r="O507" s="110" t="s">
        <v>183</v>
      </c>
      <c r="P507" s="111">
        <v>7.3</v>
      </c>
      <c r="Q507" s="110" t="s">
        <v>183</v>
      </c>
      <c r="R507" s="111">
        <v>7.3</v>
      </c>
      <c r="S507" s="27" t="s">
        <v>209</v>
      </c>
      <c r="T507" s="26">
        <v>30.6</v>
      </c>
      <c r="U507" s="110" t="s">
        <v>183</v>
      </c>
      <c r="V507" s="111">
        <v>7.3</v>
      </c>
      <c r="W507" s="110" t="s">
        <v>183</v>
      </c>
      <c r="X507" s="111">
        <v>7.3</v>
      </c>
      <c r="Y507" s="110" t="s">
        <v>183</v>
      </c>
      <c r="Z507" s="111">
        <v>7.3</v>
      </c>
      <c r="AA507" s="27"/>
      <c r="AB507" s="26"/>
      <c r="AC507" s="27" t="s">
        <v>209</v>
      </c>
      <c r="AD507" s="26">
        <v>30.6</v>
      </c>
      <c r="AE507" s="27" t="s">
        <v>278</v>
      </c>
      <c r="AF507" s="26">
        <v>28.5</v>
      </c>
      <c r="AG507" s="27" t="s">
        <v>278</v>
      </c>
      <c r="AH507" s="26">
        <v>28.5</v>
      </c>
      <c r="AI507" s="27" t="s">
        <v>217</v>
      </c>
      <c r="AJ507" s="26">
        <v>32.6</v>
      </c>
      <c r="AK507" s="110" t="s">
        <v>183</v>
      </c>
      <c r="AL507" s="111">
        <v>7.3</v>
      </c>
      <c r="AM507" s="110" t="s">
        <v>183</v>
      </c>
      <c r="AN507" s="111">
        <v>7.3</v>
      </c>
      <c r="AO507" s="27" t="s">
        <v>278</v>
      </c>
      <c r="AP507" s="26">
        <v>28.5</v>
      </c>
      <c r="AQ507" s="110" t="s">
        <v>183</v>
      </c>
      <c r="AR507" s="111">
        <v>7.3</v>
      </c>
      <c r="AS507" s="110" t="s">
        <v>183</v>
      </c>
      <c r="AT507" s="111">
        <v>7.3</v>
      </c>
      <c r="AU507" s="27" t="s">
        <v>278</v>
      </c>
      <c r="AV507" s="26">
        <v>28.5</v>
      </c>
    </row>
    <row r="508" spans="1:48" s="16" customFormat="1" x14ac:dyDescent="0.25">
      <c r="A508" s="12"/>
      <c r="B508" s="13"/>
      <c r="C508" s="14"/>
      <c r="E508" s="27"/>
      <c r="F508" s="26"/>
      <c r="G508" s="27"/>
      <c r="H508" s="26"/>
      <c r="I508" s="27" t="s">
        <v>209</v>
      </c>
      <c r="J508" s="26">
        <v>30.6</v>
      </c>
      <c r="K508" s="27"/>
      <c r="L508" s="26"/>
      <c r="M508" s="27" t="s">
        <v>278</v>
      </c>
      <c r="N508" s="26">
        <v>28.5</v>
      </c>
      <c r="O508" s="27" t="s">
        <v>278</v>
      </c>
      <c r="P508" s="26">
        <v>28.5</v>
      </c>
      <c r="Q508" s="27" t="s">
        <v>278</v>
      </c>
      <c r="R508" s="26">
        <v>28.5</v>
      </c>
      <c r="S508" s="27" t="s">
        <v>278</v>
      </c>
      <c r="T508" s="26">
        <v>28.5</v>
      </c>
      <c r="U508" s="27" t="s">
        <v>278</v>
      </c>
      <c r="V508" s="26">
        <v>28.5</v>
      </c>
      <c r="W508" s="27" t="s">
        <v>278</v>
      </c>
      <c r="X508" s="26">
        <v>28.5</v>
      </c>
      <c r="Y508" s="27" t="s">
        <v>278</v>
      </c>
      <c r="Z508" s="26">
        <v>28.5</v>
      </c>
      <c r="AA508" s="27"/>
      <c r="AB508" s="26"/>
      <c r="AC508" s="27" t="s">
        <v>278</v>
      </c>
      <c r="AD508" s="26">
        <v>28.5</v>
      </c>
      <c r="AE508" s="27"/>
      <c r="AF508" s="26"/>
      <c r="AG508" s="27"/>
      <c r="AH508" s="26"/>
      <c r="AI508" s="27" t="s">
        <v>278</v>
      </c>
      <c r="AJ508" s="26">
        <v>28.5</v>
      </c>
      <c r="AK508" s="110" t="s">
        <v>269</v>
      </c>
      <c r="AL508" s="111">
        <v>3.6</v>
      </c>
      <c r="AM508" s="27" t="s">
        <v>278</v>
      </c>
      <c r="AN508" s="26">
        <v>28.5</v>
      </c>
      <c r="AO508" s="27"/>
      <c r="AP508" s="26"/>
      <c r="AQ508" s="27" t="s">
        <v>278</v>
      </c>
      <c r="AR508" s="26">
        <v>28.5</v>
      </c>
      <c r="AS508" s="27" t="s">
        <v>278</v>
      </c>
      <c r="AT508" s="26">
        <v>28.5</v>
      </c>
      <c r="AU508" s="27"/>
      <c r="AV508" s="26"/>
    </row>
    <row r="509" spans="1:48" s="16" customFormat="1" x14ac:dyDescent="0.25">
      <c r="A509" s="12"/>
      <c r="B509" s="13"/>
      <c r="C509" s="14"/>
      <c r="E509" s="27"/>
      <c r="F509" s="26"/>
      <c r="G509" s="27"/>
      <c r="H509" s="26"/>
      <c r="I509" s="27" t="s">
        <v>278</v>
      </c>
      <c r="J509" s="26">
        <v>28.5</v>
      </c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/>
      <c r="AJ509" s="26"/>
      <c r="AK509" s="27" t="s">
        <v>278</v>
      </c>
      <c r="AL509" s="26">
        <v>28.5</v>
      </c>
      <c r="AM509" s="27"/>
      <c r="AN509" s="26"/>
      <c r="AO509" s="27"/>
      <c r="AP509" s="26"/>
      <c r="AQ509" s="27"/>
      <c r="AR509" s="26"/>
      <c r="AS509" s="27"/>
      <c r="AT509" s="26"/>
      <c r="AU509" s="27"/>
      <c r="AV509" s="26"/>
    </row>
    <row r="510" spans="1:48" s="16" customFormat="1" x14ac:dyDescent="0.25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  <c r="AU510" s="27"/>
      <c r="AV510" s="26"/>
    </row>
    <row r="511" spans="1:48" s="10" customFormat="1" x14ac:dyDescent="0.25">
      <c r="A511" s="12"/>
      <c r="B511" s="13"/>
      <c r="C511" s="14"/>
      <c r="E511" s="17"/>
      <c r="F511" s="15">
        <f>SUM(F504:F510)</f>
        <v>289.59999999999997</v>
      </c>
      <c r="G511" s="17"/>
      <c r="H511" s="15"/>
      <c r="I511" s="17"/>
      <c r="J511" s="15">
        <f>SUM(J504:J510)</f>
        <v>379.30000000000007</v>
      </c>
      <c r="K511" s="18"/>
      <c r="L511" s="15">
        <f>SUM(L504:L510)</f>
        <v>230.5</v>
      </c>
      <c r="M511" s="17"/>
      <c r="N511" s="15">
        <f>SUM(N504:N510)</f>
        <v>302.90000000000003</v>
      </c>
      <c r="O511" s="17"/>
      <c r="P511" s="15">
        <f>SUM(P504:P510)</f>
        <v>271.60000000000002</v>
      </c>
      <c r="Q511" s="17"/>
      <c r="R511" s="15">
        <f>SUM(R504:R510)</f>
        <v>331.90000000000003</v>
      </c>
      <c r="S511" s="17"/>
      <c r="T511" s="15">
        <f>SUM(T504:T510)</f>
        <v>305</v>
      </c>
      <c r="U511" s="17"/>
      <c r="V511" s="15">
        <f>SUM(V504:V510)</f>
        <v>323.10000000000002</v>
      </c>
      <c r="W511" s="17"/>
      <c r="X511" s="15">
        <f>SUM(X504:X510)</f>
        <v>281.89999999999998</v>
      </c>
      <c r="Y511" s="17"/>
      <c r="Z511" s="15">
        <f>SUM(Z504:Z510)</f>
        <v>318</v>
      </c>
      <c r="AA511" s="17"/>
      <c r="AB511" s="15">
        <f>SUM(AB504:AB510)</f>
        <v>0</v>
      </c>
      <c r="AC511" s="17"/>
      <c r="AD511" s="15">
        <f>SUM(AD504:AD510)</f>
        <v>306.7</v>
      </c>
      <c r="AE511" s="17"/>
      <c r="AF511" s="15">
        <f>SUM(AF504:AF510)</f>
        <v>254.89999999999998</v>
      </c>
      <c r="AG511" s="17"/>
      <c r="AH511" s="15">
        <f>SUM(AH504:AH510)</f>
        <v>257.20000000000005</v>
      </c>
      <c r="AI511" s="17"/>
      <c r="AJ511" s="15">
        <f>SUM(AJ504:AJ510)</f>
        <v>302.90000000000003</v>
      </c>
      <c r="AK511" s="17"/>
      <c r="AL511" s="15">
        <f>SUM(AL504:AL510)</f>
        <v>340.30000000000007</v>
      </c>
      <c r="AM511" s="17"/>
      <c r="AN511" s="15">
        <f>SUM(AN504:AN510)</f>
        <v>297.70000000000005</v>
      </c>
      <c r="AO511" s="18"/>
      <c r="AP511" s="15">
        <f>SUM(AP504:AP510)</f>
        <v>226.4</v>
      </c>
      <c r="AQ511" s="18"/>
      <c r="AR511" s="15">
        <f>SUM(AR504:AR510)</f>
        <v>302.00000000000006</v>
      </c>
      <c r="AS511" s="17"/>
      <c r="AT511" s="15">
        <f>SUM(AT504:AT510)</f>
        <v>302.90000000000003</v>
      </c>
      <c r="AU511" s="17"/>
      <c r="AV511" s="15">
        <f>SUM(AV504:AV510)</f>
        <v>247.99999999999997</v>
      </c>
    </row>
    <row r="512" spans="1:48" x14ac:dyDescent="0.25">
      <c r="A512" s="12"/>
      <c r="B512" s="13"/>
      <c r="C512" s="14"/>
      <c r="E512" s="27"/>
      <c r="F512" s="26"/>
      <c r="G512" s="27"/>
      <c r="H512" s="26"/>
      <c r="I512" s="27"/>
      <c r="J512" s="26"/>
      <c r="K512" s="28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7"/>
      <c r="AN512" s="26"/>
      <c r="AO512" s="28"/>
      <c r="AP512" s="26"/>
      <c r="AQ512" s="28"/>
      <c r="AR512" s="26"/>
      <c r="AS512" s="27"/>
      <c r="AT512" s="26"/>
      <c r="AU512" s="27"/>
      <c r="AV512" s="26"/>
    </row>
    <row r="513" spans="1:48" s="16" customFormat="1" x14ac:dyDescent="0.25">
      <c r="A513" s="12"/>
      <c r="B513" s="13"/>
      <c r="C513" s="14"/>
      <c r="E513" s="110" t="s">
        <v>278</v>
      </c>
      <c r="F513" s="111">
        <v>-2.5</v>
      </c>
      <c r="G513" s="27"/>
      <c r="H513" s="26"/>
      <c r="I513" s="27" t="s">
        <v>217</v>
      </c>
      <c r="J513" s="26">
        <v>49.5</v>
      </c>
      <c r="K513" s="27" t="s">
        <v>217</v>
      </c>
      <c r="L513" s="26">
        <v>49.5</v>
      </c>
      <c r="M513" s="110" t="s">
        <v>278</v>
      </c>
      <c r="N513" s="111">
        <v>-5.6</v>
      </c>
      <c r="O513" s="110" t="s">
        <v>278</v>
      </c>
      <c r="P513" s="111">
        <v>-5.6</v>
      </c>
      <c r="Q513" s="110" t="s">
        <v>278</v>
      </c>
      <c r="R513" s="111">
        <v>-2.5</v>
      </c>
      <c r="S513" s="27" t="s">
        <v>217</v>
      </c>
      <c r="T513" s="26">
        <v>49.5</v>
      </c>
      <c r="U513" s="110" t="s">
        <v>278</v>
      </c>
      <c r="V513" s="111">
        <v>-2.5</v>
      </c>
      <c r="W513" s="27" t="s">
        <v>217</v>
      </c>
      <c r="X513" s="26">
        <v>49.5</v>
      </c>
      <c r="Y513" s="27" t="s">
        <v>217</v>
      </c>
      <c r="Z513" s="26">
        <v>49.5</v>
      </c>
      <c r="AA513" s="27"/>
      <c r="AB513" s="26"/>
      <c r="AC513" s="27" t="s">
        <v>209</v>
      </c>
      <c r="AD513" s="26">
        <v>29.8</v>
      </c>
      <c r="AE513" s="110" t="s">
        <v>278</v>
      </c>
      <c r="AF513" s="111">
        <v>-2.5</v>
      </c>
      <c r="AG513" s="27" t="s">
        <v>217</v>
      </c>
      <c r="AH513" s="26">
        <v>49.5</v>
      </c>
      <c r="AI513" s="27" t="s">
        <v>217</v>
      </c>
      <c r="AJ513" s="26">
        <v>49.5</v>
      </c>
      <c r="AK513" s="27" t="s">
        <v>217</v>
      </c>
      <c r="AL513" s="26">
        <v>49.5</v>
      </c>
      <c r="AM513" s="110" t="s">
        <v>278</v>
      </c>
      <c r="AN513" s="111">
        <v>-2.5</v>
      </c>
      <c r="AO513" s="110" t="s">
        <v>278</v>
      </c>
      <c r="AP513" s="111">
        <v>-5.6</v>
      </c>
      <c r="AQ513" s="110" t="s">
        <v>278</v>
      </c>
      <c r="AR513" s="111">
        <v>-5.6</v>
      </c>
      <c r="AS513" s="110" t="s">
        <v>278</v>
      </c>
      <c r="AT513" s="111">
        <v>-2.5</v>
      </c>
      <c r="AU513" s="110" t="s">
        <v>278</v>
      </c>
      <c r="AV513" s="111">
        <v>-5.6</v>
      </c>
    </row>
    <row r="514" spans="1:48" s="16" customFormat="1" x14ac:dyDescent="0.25">
      <c r="A514" s="12"/>
      <c r="B514" s="13"/>
      <c r="C514" s="14"/>
      <c r="E514" s="27"/>
      <c r="F514" s="26"/>
      <c r="G514" s="27"/>
      <c r="H514" s="26"/>
      <c r="I514" s="27" t="s">
        <v>209</v>
      </c>
      <c r="J514" s="26">
        <v>29.8</v>
      </c>
      <c r="K514" s="110" t="s">
        <v>278</v>
      </c>
      <c r="L514" s="111">
        <v>-5.6</v>
      </c>
      <c r="M514" s="27"/>
      <c r="N514" s="26"/>
      <c r="O514" s="27"/>
      <c r="P514" s="26"/>
      <c r="Q514" s="27"/>
      <c r="R514" s="26"/>
      <c r="S514" s="112" t="s">
        <v>209</v>
      </c>
      <c r="T514" s="113">
        <v>67.099999999999994</v>
      </c>
      <c r="U514" s="27"/>
      <c r="V514" s="26"/>
      <c r="W514" s="110" t="s">
        <v>278</v>
      </c>
      <c r="X514" s="111">
        <v>-2.5</v>
      </c>
      <c r="Y514" s="110" t="s">
        <v>278</v>
      </c>
      <c r="Z514" s="111">
        <v>-2.5</v>
      </c>
      <c r="AA514" s="27"/>
      <c r="AB514" s="26"/>
      <c r="AC514" s="110" t="s">
        <v>278</v>
      </c>
      <c r="AD514" s="111">
        <v>-2.5</v>
      </c>
      <c r="AE514" s="27"/>
      <c r="AF514" s="26"/>
      <c r="AG514" s="110" t="s">
        <v>278</v>
      </c>
      <c r="AH514" s="111">
        <v>-2.5</v>
      </c>
      <c r="AI514" s="110" t="s">
        <v>278</v>
      </c>
      <c r="AJ514" s="111">
        <v>-2.5</v>
      </c>
      <c r="AK514" s="110" t="s">
        <v>278</v>
      </c>
      <c r="AL514" s="111">
        <v>-5.6</v>
      </c>
      <c r="AM514" s="27"/>
      <c r="AN514" s="26"/>
      <c r="AO514" s="27"/>
      <c r="AP514" s="26"/>
      <c r="AQ514" s="27"/>
      <c r="AR514" s="26"/>
      <c r="AS514" s="27"/>
      <c r="AT514" s="26"/>
      <c r="AU514" s="27"/>
      <c r="AV514" s="26"/>
    </row>
    <row r="515" spans="1:48" s="16" customFormat="1" x14ac:dyDescent="0.25">
      <c r="A515" s="12"/>
      <c r="B515" s="13"/>
      <c r="C515" s="14"/>
      <c r="E515" s="27"/>
      <c r="F515" s="26"/>
      <c r="G515" s="27"/>
      <c r="H515" s="26"/>
      <c r="I515" s="110" t="s">
        <v>278</v>
      </c>
      <c r="J515" s="111">
        <v>-2.5</v>
      </c>
      <c r="K515" s="27"/>
      <c r="L515" s="26"/>
      <c r="M515" s="27"/>
      <c r="N515" s="26"/>
      <c r="O515" s="27"/>
      <c r="P515" s="26"/>
      <c r="Q515" s="27"/>
      <c r="R515" s="26"/>
      <c r="S515" s="110" t="s">
        <v>278</v>
      </c>
      <c r="T515" s="111">
        <v>-2.5</v>
      </c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  <c r="AU515" s="27"/>
      <c r="AV515" s="26"/>
    </row>
    <row r="516" spans="1:48" s="16" customFormat="1" x14ac:dyDescent="0.25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  <c r="AU516" s="27"/>
      <c r="AV516" s="26"/>
    </row>
    <row r="517" spans="1:48" s="10" customFormat="1" x14ac:dyDescent="0.25">
      <c r="A517" s="12"/>
      <c r="B517" s="13"/>
      <c r="C517" s="14"/>
      <c r="E517" s="17"/>
      <c r="F517" s="15">
        <f>SUM(F511:F516)</f>
        <v>287.09999999999997</v>
      </c>
      <c r="G517" s="17"/>
      <c r="H517" s="15"/>
      <c r="I517" s="17"/>
      <c r="J517" s="15">
        <f>SUM(J511:J516)</f>
        <v>456.10000000000008</v>
      </c>
      <c r="K517" s="18"/>
      <c r="L517" s="15">
        <f>SUM(L511:L516)</f>
        <v>274.39999999999998</v>
      </c>
      <c r="M517" s="17"/>
      <c r="N517" s="15">
        <f>SUM(N511:N516)</f>
        <v>297.3</v>
      </c>
      <c r="O517" s="17"/>
      <c r="P517" s="15">
        <f>SUM(P511:P516)</f>
        <v>266</v>
      </c>
      <c r="Q517" s="17"/>
      <c r="R517" s="15">
        <f>SUM(R511:R516)</f>
        <v>329.40000000000003</v>
      </c>
      <c r="S517" s="17"/>
      <c r="T517" s="15">
        <f>SUM(T511:T516)</f>
        <v>419.1</v>
      </c>
      <c r="U517" s="17"/>
      <c r="V517" s="15">
        <f>SUM(V511:V516)</f>
        <v>320.60000000000002</v>
      </c>
      <c r="W517" s="17"/>
      <c r="X517" s="15">
        <f>SUM(X511:X516)</f>
        <v>328.9</v>
      </c>
      <c r="Y517" s="17"/>
      <c r="Z517" s="15">
        <f>SUM(Z511:Z516)</f>
        <v>365</v>
      </c>
      <c r="AA517" s="17"/>
      <c r="AB517" s="15">
        <f>SUM(AB511:AB516)</f>
        <v>0</v>
      </c>
      <c r="AC517" s="17"/>
      <c r="AD517" s="15">
        <f>SUM(AD511:AD516)</f>
        <v>334</v>
      </c>
      <c r="AE517" s="17"/>
      <c r="AF517" s="15">
        <f>SUM(AF511:AF516)</f>
        <v>252.39999999999998</v>
      </c>
      <c r="AG517" s="17"/>
      <c r="AH517" s="15">
        <f>SUM(AH511:AH516)</f>
        <v>304.20000000000005</v>
      </c>
      <c r="AI517" s="17"/>
      <c r="AJ517" s="15">
        <f>SUM(AJ511:AJ516)</f>
        <v>349.90000000000003</v>
      </c>
      <c r="AK517" s="17"/>
      <c r="AL517" s="15">
        <f>SUM(AL511:AL516)</f>
        <v>384.20000000000005</v>
      </c>
      <c r="AM517" s="17"/>
      <c r="AN517" s="15">
        <f>SUM(AN511:AN516)</f>
        <v>295.20000000000005</v>
      </c>
      <c r="AO517" s="18"/>
      <c r="AP517" s="15">
        <f>SUM(AP511:AP516)</f>
        <v>220.8</v>
      </c>
      <c r="AQ517" s="18"/>
      <c r="AR517" s="15">
        <f>SUM(AR511:AR516)</f>
        <v>296.40000000000003</v>
      </c>
      <c r="AS517" s="17"/>
      <c r="AT517" s="15">
        <f>SUM(AT511:AT516)</f>
        <v>300.40000000000003</v>
      </c>
      <c r="AU517" s="17"/>
      <c r="AV517" s="15">
        <f>SUM(AV511:AV516)</f>
        <v>242.39999999999998</v>
      </c>
    </row>
    <row r="518" spans="1:48" ht="13.5" customHeight="1" x14ac:dyDescent="0.25">
      <c r="A518" s="12"/>
      <c r="B518" s="13"/>
      <c r="C518" s="14"/>
      <c r="E518" s="27"/>
      <c r="F518" s="26"/>
      <c r="G518" s="27"/>
      <c r="H518" s="26"/>
      <c r="I518" s="27"/>
      <c r="J518" s="26"/>
      <c r="K518" s="28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7"/>
      <c r="AN518" s="26"/>
      <c r="AO518" s="28"/>
      <c r="AP518" s="26"/>
      <c r="AQ518" s="28"/>
      <c r="AR518" s="26"/>
      <c r="AS518" s="27"/>
      <c r="AT518" s="26"/>
      <c r="AU518" s="27"/>
      <c r="AV518" s="26"/>
    </row>
    <row r="519" spans="1:48" s="16" customFormat="1" x14ac:dyDescent="0.25">
      <c r="A519" s="12"/>
      <c r="B519" s="13"/>
      <c r="C519" s="14"/>
      <c r="E519" s="27"/>
      <c r="F519" s="26"/>
      <c r="G519" s="27"/>
      <c r="H519" s="26"/>
      <c r="I519" s="110" t="s">
        <v>217</v>
      </c>
      <c r="J519" s="111">
        <v>4.2</v>
      </c>
      <c r="K519" s="110" t="s">
        <v>217</v>
      </c>
      <c r="L519" s="111">
        <v>4.2</v>
      </c>
      <c r="M519" s="27"/>
      <c r="N519" s="26"/>
      <c r="O519" s="27"/>
      <c r="P519" s="26"/>
      <c r="Q519" s="27"/>
      <c r="R519" s="26"/>
      <c r="S519" s="110" t="s">
        <v>217</v>
      </c>
      <c r="T519" s="111">
        <v>4.2</v>
      </c>
      <c r="U519" s="27"/>
      <c r="V519" s="26"/>
      <c r="W519" s="110" t="s">
        <v>217</v>
      </c>
      <c r="X519" s="111">
        <v>10.5</v>
      </c>
      <c r="Y519" s="110" t="s">
        <v>217</v>
      </c>
      <c r="Z519" s="111">
        <v>10.5</v>
      </c>
      <c r="AA519" s="27"/>
      <c r="AB519" s="26"/>
      <c r="AC519" s="114" t="s">
        <v>209</v>
      </c>
      <c r="AD519" s="115">
        <v>103.8</v>
      </c>
      <c r="AE519" s="27"/>
      <c r="AF519" s="26"/>
      <c r="AG519" s="110" t="s">
        <v>217</v>
      </c>
      <c r="AH519" s="111">
        <v>10.5</v>
      </c>
      <c r="AI519" s="110" t="s">
        <v>217</v>
      </c>
      <c r="AJ519" s="111">
        <v>10.5</v>
      </c>
      <c r="AK519" s="110" t="s">
        <v>217</v>
      </c>
      <c r="AL519" s="111">
        <v>4.2</v>
      </c>
      <c r="AM519" s="27"/>
      <c r="AN519" s="26"/>
      <c r="AO519" s="27"/>
      <c r="AP519" s="26"/>
      <c r="AQ519" s="27"/>
      <c r="AR519" s="26"/>
      <c r="AS519" s="27"/>
      <c r="AT519" s="26"/>
      <c r="AU519" s="27"/>
      <c r="AV519" s="26"/>
    </row>
    <row r="520" spans="1:48" s="16" customFormat="1" x14ac:dyDescent="0.25">
      <c r="A520" s="12"/>
      <c r="B520" s="13"/>
      <c r="C520" s="14"/>
      <c r="E520" s="27"/>
      <c r="F520" s="26"/>
      <c r="G520" s="27"/>
      <c r="H520" s="26"/>
      <c r="I520" s="114" t="s">
        <v>209</v>
      </c>
      <c r="J520" s="115">
        <v>53.5</v>
      </c>
      <c r="K520" s="27"/>
      <c r="L520" s="26"/>
      <c r="M520" s="27"/>
      <c r="N520" s="26"/>
      <c r="O520" s="27"/>
      <c r="P520" s="26"/>
      <c r="Q520" s="27"/>
      <c r="R520" s="26"/>
      <c r="S520" s="114" t="s">
        <v>209</v>
      </c>
      <c r="T520" s="115">
        <v>53.5</v>
      </c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  <c r="AU520" s="27"/>
      <c r="AV520" s="26"/>
    </row>
    <row r="521" spans="1:48" s="16" customFormat="1" x14ac:dyDescent="0.25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  <c r="AU521" s="27"/>
      <c r="AV521" s="26"/>
    </row>
    <row r="522" spans="1:48" s="10" customFormat="1" ht="13.2" x14ac:dyDescent="0.25">
      <c r="A522" s="19"/>
      <c r="B522" s="20"/>
      <c r="C522" s="22" t="s">
        <v>41</v>
      </c>
      <c r="D522" s="23"/>
      <c r="E522" s="24"/>
      <c r="F522" s="25">
        <f>SUM(F517:F521)</f>
        <v>287.09999999999997</v>
      </c>
      <c r="G522" s="24"/>
      <c r="H522" s="25"/>
      <c r="I522" s="24"/>
      <c r="J522" s="25">
        <f>SUM(J517:J521)</f>
        <v>513.80000000000007</v>
      </c>
      <c r="K522" s="24"/>
      <c r="L522" s="25">
        <f>SUM(L517:L521)</f>
        <v>278.59999999999997</v>
      </c>
      <c r="M522" s="24"/>
      <c r="N522" s="25">
        <f>SUM(N517:N521)</f>
        <v>297.3</v>
      </c>
      <c r="O522" s="24"/>
      <c r="P522" s="25">
        <f>SUM(P517:P521)</f>
        <v>266</v>
      </c>
      <c r="Q522" s="24"/>
      <c r="R522" s="25">
        <f>SUM(R517:R521)</f>
        <v>329.40000000000003</v>
      </c>
      <c r="S522" s="24"/>
      <c r="T522" s="25">
        <f>SUM(T517:T521)</f>
        <v>476.8</v>
      </c>
      <c r="U522" s="24"/>
      <c r="V522" s="25">
        <f>SUM(V517:V521)</f>
        <v>320.60000000000002</v>
      </c>
      <c r="W522" s="24"/>
      <c r="X522" s="25">
        <f>SUM(X517:X521)</f>
        <v>339.4</v>
      </c>
      <c r="Y522" s="24"/>
      <c r="Z522" s="25">
        <f>SUM(Z517:Z521)</f>
        <v>375.5</v>
      </c>
      <c r="AA522" s="24"/>
      <c r="AB522" s="25">
        <f>SUM(AB517:AB521)</f>
        <v>0</v>
      </c>
      <c r="AC522" s="24"/>
      <c r="AD522" s="25">
        <f>SUM(AD517:AD521)</f>
        <v>437.8</v>
      </c>
      <c r="AE522" s="24"/>
      <c r="AF522" s="25">
        <f>SUM(AF517:AF521)</f>
        <v>252.39999999999998</v>
      </c>
      <c r="AG522" s="24"/>
      <c r="AH522" s="25">
        <f>SUM(AH517:AH521)</f>
        <v>314.70000000000005</v>
      </c>
      <c r="AI522" s="24"/>
      <c r="AJ522" s="25">
        <f>SUM(AJ517:AJ521)</f>
        <v>360.40000000000003</v>
      </c>
      <c r="AK522" s="24"/>
      <c r="AL522" s="25">
        <f>SUM(AL517:AL521)</f>
        <v>388.40000000000003</v>
      </c>
      <c r="AM522" s="24"/>
      <c r="AN522" s="25">
        <f>SUM(AN517:AN521)</f>
        <v>295.20000000000005</v>
      </c>
      <c r="AO522" s="24"/>
      <c r="AP522" s="25">
        <f>SUM(AP517:AP521)</f>
        <v>220.8</v>
      </c>
      <c r="AQ522" s="24"/>
      <c r="AR522" s="25">
        <f>SUM(AR517:AR521)</f>
        <v>296.40000000000003</v>
      </c>
      <c r="AS522" s="24"/>
      <c r="AT522" s="25">
        <f>SUM(AT517:AT521)</f>
        <v>300.40000000000003</v>
      </c>
      <c r="AU522" s="24"/>
      <c r="AV522" s="25">
        <f>SUM(AV517:AV521)</f>
        <v>242.39999999999998</v>
      </c>
    </row>
    <row r="523" spans="1:48" x14ac:dyDescent="0.25">
      <c r="A523" s="12"/>
      <c r="B523" s="13"/>
      <c r="C523" s="14"/>
      <c r="E523" s="29"/>
      <c r="F523" s="30"/>
      <c r="G523" s="29"/>
      <c r="H523" s="30"/>
      <c r="I523" s="29"/>
      <c r="J523" s="30"/>
      <c r="K523" s="31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29"/>
      <c r="AN523" s="30"/>
      <c r="AO523" s="31"/>
      <c r="AP523" s="30"/>
      <c r="AQ523" s="31"/>
      <c r="AR523" s="30"/>
      <c r="AS523" s="29"/>
      <c r="AT523" s="30"/>
      <c r="AU523" s="29"/>
      <c r="AV523" s="30"/>
    </row>
    <row r="524" spans="1:48" x14ac:dyDescent="0.25">
      <c r="A524" s="12"/>
      <c r="B524" s="13"/>
      <c r="C524" s="14"/>
    </row>
    <row r="525" spans="1:48" x14ac:dyDescent="0.25">
      <c r="A525" s="124">
        <v>46134</v>
      </c>
      <c r="B525" s="125">
        <v>1000</v>
      </c>
      <c r="C525" s="126" t="s">
        <v>53</v>
      </c>
      <c r="E525" s="27" t="s">
        <v>233</v>
      </c>
      <c r="F525" s="26">
        <v>0</v>
      </c>
      <c r="G525" s="27"/>
      <c r="H525" s="26"/>
      <c r="I525" s="27" t="s">
        <v>298</v>
      </c>
      <c r="J525" s="26">
        <v>24.6</v>
      </c>
      <c r="K525" s="27" t="s">
        <v>233</v>
      </c>
      <c r="L525" s="26">
        <v>0</v>
      </c>
      <c r="M525" s="27" t="s">
        <v>298</v>
      </c>
      <c r="N525" s="26">
        <v>24.6</v>
      </c>
      <c r="O525" s="110" t="s">
        <v>245</v>
      </c>
      <c r="P525" s="111">
        <v>3.5</v>
      </c>
      <c r="Q525" s="27" t="s">
        <v>272</v>
      </c>
      <c r="R525" s="26">
        <v>0</v>
      </c>
      <c r="S525" s="27" t="s">
        <v>164</v>
      </c>
      <c r="T525" s="26">
        <v>0</v>
      </c>
      <c r="U525" s="27" t="s">
        <v>164</v>
      </c>
      <c r="V525" s="26">
        <v>0</v>
      </c>
      <c r="W525" s="27" t="s">
        <v>272</v>
      </c>
      <c r="X525" s="26">
        <v>0</v>
      </c>
      <c r="Y525" s="27" t="s">
        <v>217</v>
      </c>
      <c r="Z525" s="26">
        <v>0</v>
      </c>
      <c r="AA525" s="110" t="s">
        <v>219</v>
      </c>
      <c r="AB525" s="111">
        <v>4.5</v>
      </c>
      <c r="AC525" s="27" t="s">
        <v>298</v>
      </c>
      <c r="AD525" s="26">
        <v>24.6</v>
      </c>
      <c r="AE525" s="27" t="s">
        <v>272</v>
      </c>
      <c r="AF525" s="26">
        <v>0</v>
      </c>
      <c r="AG525" s="27" t="s">
        <v>298</v>
      </c>
      <c r="AH525" s="26">
        <v>24.6</v>
      </c>
      <c r="AI525" s="27" t="s">
        <v>261</v>
      </c>
      <c r="AJ525" s="26">
        <v>0</v>
      </c>
      <c r="AK525" s="27" t="s">
        <v>217</v>
      </c>
      <c r="AL525" s="26">
        <v>0</v>
      </c>
      <c r="AM525" s="110" t="s">
        <v>263</v>
      </c>
      <c r="AN525" s="111">
        <v>4.5999999999999996</v>
      </c>
      <c r="AO525" s="27" t="s">
        <v>272</v>
      </c>
      <c r="AP525" s="26">
        <v>0</v>
      </c>
      <c r="AQ525" s="27" t="s">
        <v>272</v>
      </c>
      <c r="AR525" s="26">
        <v>0</v>
      </c>
      <c r="AS525" s="27" t="s">
        <v>233</v>
      </c>
      <c r="AT525" s="26">
        <v>0</v>
      </c>
      <c r="AU525" s="27" t="s">
        <v>261</v>
      </c>
      <c r="AV525" s="26">
        <v>0</v>
      </c>
    </row>
    <row r="526" spans="1:48" x14ac:dyDescent="0.25">
      <c r="A526" s="12"/>
      <c r="B526" s="13"/>
      <c r="C526" s="14"/>
      <c r="E526" s="27" t="s">
        <v>261</v>
      </c>
      <c r="F526" s="26">
        <v>0</v>
      </c>
      <c r="G526" s="27"/>
      <c r="H526" s="26"/>
      <c r="I526" s="27" t="s">
        <v>182</v>
      </c>
      <c r="J526" s="26">
        <v>0</v>
      </c>
      <c r="K526" s="27" t="s">
        <v>272</v>
      </c>
      <c r="L526" s="26">
        <v>0</v>
      </c>
      <c r="M526" s="27" t="s">
        <v>254</v>
      </c>
      <c r="N526" s="26">
        <v>0</v>
      </c>
      <c r="O526" s="27" t="s">
        <v>183</v>
      </c>
      <c r="P526" s="26">
        <v>0</v>
      </c>
      <c r="Q526" s="27" t="s">
        <v>242</v>
      </c>
      <c r="R526" s="26">
        <v>21.3</v>
      </c>
      <c r="S526" s="27" t="s">
        <v>300</v>
      </c>
      <c r="T526" s="26">
        <v>30.2</v>
      </c>
      <c r="U526" s="27" t="s">
        <v>217</v>
      </c>
      <c r="V526" s="26">
        <v>0</v>
      </c>
      <c r="W526" s="27" t="s">
        <v>217</v>
      </c>
      <c r="X526" s="26">
        <v>0</v>
      </c>
      <c r="Y526" s="27" t="s">
        <v>248</v>
      </c>
      <c r="Z526" s="26">
        <v>0</v>
      </c>
      <c r="AA526" s="27" t="s">
        <v>298</v>
      </c>
      <c r="AB526" s="26">
        <v>24.6</v>
      </c>
      <c r="AC526" s="27" t="s">
        <v>217</v>
      </c>
      <c r="AD526" s="26">
        <v>0</v>
      </c>
      <c r="AE526" s="27" t="s">
        <v>217</v>
      </c>
      <c r="AF526" s="26">
        <v>0</v>
      </c>
      <c r="AG526" s="27" t="s">
        <v>272</v>
      </c>
      <c r="AH526" s="26">
        <v>0</v>
      </c>
      <c r="AI526" s="27" t="s">
        <v>182</v>
      </c>
      <c r="AJ526" s="26">
        <v>0</v>
      </c>
      <c r="AK526" s="27" t="s">
        <v>206</v>
      </c>
      <c r="AL526" s="26">
        <v>0</v>
      </c>
      <c r="AM526" s="27" t="s">
        <v>272</v>
      </c>
      <c r="AN526" s="26">
        <v>0</v>
      </c>
      <c r="AO526" s="27" t="s">
        <v>183</v>
      </c>
      <c r="AP526" s="26">
        <v>0</v>
      </c>
      <c r="AQ526" s="27" t="s">
        <v>254</v>
      </c>
      <c r="AR526" s="26">
        <v>0</v>
      </c>
      <c r="AS526" s="27" t="s">
        <v>217</v>
      </c>
      <c r="AT526" s="26">
        <v>0</v>
      </c>
      <c r="AU526" s="27" t="s">
        <v>248</v>
      </c>
      <c r="AV526" s="26">
        <v>0</v>
      </c>
    </row>
    <row r="527" spans="1:48" x14ac:dyDescent="0.25">
      <c r="A527" s="12"/>
      <c r="B527" s="13"/>
      <c r="C527" s="14"/>
      <c r="E527" s="27" t="s">
        <v>183</v>
      </c>
      <c r="F527" s="26">
        <v>0</v>
      </c>
      <c r="G527" s="27"/>
      <c r="H527" s="26"/>
      <c r="I527" s="27" t="s">
        <v>183</v>
      </c>
      <c r="J527" s="26">
        <v>0</v>
      </c>
      <c r="K527" s="27" t="s">
        <v>248</v>
      </c>
      <c r="L527" s="26">
        <v>0</v>
      </c>
      <c r="M527" s="27" t="s">
        <v>183</v>
      </c>
      <c r="N527" s="26">
        <v>0</v>
      </c>
      <c r="O527" s="27" t="s">
        <v>197</v>
      </c>
      <c r="P527" s="26">
        <v>0</v>
      </c>
      <c r="Q527" s="110" t="s">
        <v>307</v>
      </c>
      <c r="R527" s="111">
        <v>-2.6</v>
      </c>
      <c r="S527" s="27" t="s">
        <v>261</v>
      </c>
      <c r="T527" s="26">
        <v>0</v>
      </c>
      <c r="U527" s="27" t="s">
        <v>206</v>
      </c>
      <c r="V527" s="26">
        <v>0</v>
      </c>
      <c r="W527" s="27" t="s">
        <v>183</v>
      </c>
      <c r="X527" s="26">
        <v>0</v>
      </c>
      <c r="Y527" s="27" t="s">
        <v>183</v>
      </c>
      <c r="Z527" s="26">
        <v>0</v>
      </c>
      <c r="AA527" s="27" t="s">
        <v>217</v>
      </c>
      <c r="AB527" s="26">
        <v>0</v>
      </c>
      <c r="AC527" s="27" t="s">
        <v>254</v>
      </c>
      <c r="AD527" s="26">
        <v>0</v>
      </c>
      <c r="AE527" s="27" t="s">
        <v>254</v>
      </c>
      <c r="AF527" s="26">
        <v>0</v>
      </c>
      <c r="AG527" s="27" t="s">
        <v>217</v>
      </c>
      <c r="AH527" s="26">
        <v>0</v>
      </c>
      <c r="AI527" s="27" t="s">
        <v>272</v>
      </c>
      <c r="AJ527" s="26">
        <v>0</v>
      </c>
      <c r="AK527" s="27" t="s">
        <v>254</v>
      </c>
      <c r="AL527" s="26">
        <v>0</v>
      </c>
      <c r="AM527" s="27" t="s">
        <v>217</v>
      </c>
      <c r="AN527" s="26">
        <v>0</v>
      </c>
      <c r="AO527" s="27" t="s">
        <v>179</v>
      </c>
      <c r="AP527" s="26">
        <v>31.3</v>
      </c>
      <c r="AQ527" s="27" t="s">
        <v>248</v>
      </c>
      <c r="AR527" s="26">
        <v>0</v>
      </c>
      <c r="AS527" s="27" t="s">
        <v>254</v>
      </c>
      <c r="AT527" s="26">
        <v>0</v>
      </c>
      <c r="AU527" s="110" t="s">
        <v>307</v>
      </c>
      <c r="AV527" s="111">
        <v>-2.6</v>
      </c>
    </row>
    <row r="528" spans="1:48" x14ac:dyDescent="0.25">
      <c r="A528" s="12"/>
      <c r="B528" s="13"/>
      <c r="C528" s="14"/>
      <c r="E528" s="27" t="s">
        <v>242</v>
      </c>
      <c r="F528" s="26">
        <v>21.3</v>
      </c>
      <c r="G528" s="27"/>
      <c r="H528" s="26"/>
      <c r="I528" s="27" t="s">
        <v>242</v>
      </c>
      <c r="J528" s="26">
        <v>21.3</v>
      </c>
      <c r="K528" s="27" t="s">
        <v>242</v>
      </c>
      <c r="L528" s="26">
        <v>21.3</v>
      </c>
      <c r="M528" s="27" t="s">
        <v>242</v>
      </c>
      <c r="N528" s="26">
        <v>21.3</v>
      </c>
      <c r="O528" s="27" t="s">
        <v>190</v>
      </c>
      <c r="P528" s="26">
        <v>23.1</v>
      </c>
      <c r="Q528" s="27" t="s">
        <v>197</v>
      </c>
      <c r="R528" s="26">
        <v>0</v>
      </c>
      <c r="S528" s="27" t="s">
        <v>214</v>
      </c>
      <c r="T528" s="26">
        <v>0</v>
      </c>
      <c r="U528" s="27" t="s">
        <v>242</v>
      </c>
      <c r="V528" s="26">
        <v>21.3</v>
      </c>
      <c r="W528" s="27" t="s">
        <v>186</v>
      </c>
      <c r="X528" s="26">
        <v>0</v>
      </c>
      <c r="Y528" s="27" t="s">
        <v>271</v>
      </c>
      <c r="Z528" s="26">
        <v>24.4</v>
      </c>
      <c r="AA528" s="27" t="s">
        <v>183</v>
      </c>
      <c r="AB528" s="26">
        <v>0</v>
      </c>
      <c r="AC528" s="27" t="s">
        <v>183</v>
      </c>
      <c r="AD528" s="26">
        <v>0</v>
      </c>
      <c r="AE528" s="27" t="s">
        <v>242</v>
      </c>
      <c r="AF528" s="26">
        <v>21.3</v>
      </c>
      <c r="AG528" s="110" t="s">
        <v>265</v>
      </c>
      <c r="AH528" s="111">
        <v>10.9</v>
      </c>
      <c r="AI528" s="27" t="s">
        <v>170</v>
      </c>
      <c r="AJ528" s="26">
        <v>0</v>
      </c>
      <c r="AK528" s="27" t="s">
        <v>183</v>
      </c>
      <c r="AL528" s="26">
        <v>0</v>
      </c>
      <c r="AM528" s="27" t="s">
        <v>254</v>
      </c>
      <c r="AN528" s="26">
        <v>0</v>
      </c>
      <c r="AO528" s="27" t="s">
        <v>196</v>
      </c>
      <c r="AP528" s="26">
        <v>27.7</v>
      </c>
      <c r="AQ528" s="110" t="s">
        <v>307</v>
      </c>
      <c r="AR528" s="111">
        <v>-2.6</v>
      </c>
      <c r="AS528" s="27" t="s">
        <v>183</v>
      </c>
      <c r="AT528" s="26">
        <v>0</v>
      </c>
      <c r="AU528" s="27" t="s">
        <v>170</v>
      </c>
      <c r="AV528" s="26">
        <v>0</v>
      </c>
    </row>
    <row r="529" spans="1:48" x14ac:dyDescent="0.25">
      <c r="A529" s="12"/>
      <c r="B529" s="13"/>
      <c r="C529" s="14"/>
      <c r="E529" s="27" t="s">
        <v>177</v>
      </c>
      <c r="F529" s="26">
        <v>0</v>
      </c>
      <c r="G529" s="27"/>
      <c r="H529" s="26"/>
      <c r="I529" s="27" t="s">
        <v>171</v>
      </c>
      <c r="J529" s="26">
        <v>0</v>
      </c>
      <c r="K529" s="110" t="s">
        <v>244</v>
      </c>
      <c r="L529" s="111">
        <v>6.2</v>
      </c>
      <c r="M529" s="110" t="s">
        <v>307</v>
      </c>
      <c r="N529" s="111">
        <v>-2.6</v>
      </c>
      <c r="O529" s="27" t="s">
        <v>184</v>
      </c>
      <c r="P529" s="26">
        <v>0</v>
      </c>
      <c r="Q529" s="27" t="s">
        <v>170</v>
      </c>
      <c r="R529" s="26">
        <v>0</v>
      </c>
      <c r="S529" s="27" t="s">
        <v>242</v>
      </c>
      <c r="T529" s="26">
        <v>21.3</v>
      </c>
      <c r="U529" s="27" t="s">
        <v>190</v>
      </c>
      <c r="V529" s="26">
        <v>23.1</v>
      </c>
      <c r="W529" s="27" t="s">
        <v>179</v>
      </c>
      <c r="X529" s="26">
        <v>31.3</v>
      </c>
      <c r="Y529" s="110" t="s">
        <v>307</v>
      </c>
      <c r="Z529" s="111">
        <v>-2.6</v>
      </c>
      <c r="AA529" s="27" t="s">
        <v>242</v>
      </c>
      <c r="AB529" s="26">
        <v>21.3</v>
      </c>
      <c r="AC529" s="27" t="s">
        <v>242</v>
      </c>
      <c r="AD529" s="26">
        <v>21.3</v>
      </c>
      <c r="AE529" s="27" t="s">
        <v>170</v>
      </c>
      <c r="AF529" s="26">
        <v>0</v>
      </c>
      <c r="AG529" s="27" t="s">
        <v>182</v>
      </c>
      <c r="AH529" s="26">
        <v>0</v>
      </c>
      <c r="AI529" s="27" t="s">
        <v>163</v>
      </c>
      <c r="AJ529" s="26">
        <v>0</v>
      </c>
      <c r="AK529" s="110" t="s">
        <v>249</v>
      </c>
      <c r="AL529" s="111">
        <v>9.5</v>
      </c>
      <c r="AM529" s="27" t="s">
        <v>183</v>
      </c>
      <c r="AN529" s="26">
        <v>0</v>
      </c>
      <c r="AO529" s="27" t="s">
        <v>177</v>
      </c>
      <c r="AP529" s="26">
        <v>0</v>
      </c>
      <c r="AQ529" s="27" t="s">
        <v>201</v>
      </c>
      <c r="AR529" s="26">
        <v>0</v>
      </c>
      <c r="AS529" s="110" t="s">
        <v>307</v>
      </c>
      <c r="AT529" s="111">
        <v>-2.6</v>
      </c>
      <c r="AU529" s="27" t="s">
        <v>163</v>
      </c>
      <c r="AV529" s="26">
        <v>0</v>
      </c>
    </row>
    <row r="530" spans="1:48" x14ac:dyDescent="0.25">
      <c r="A530" s="12"/>
      <c r="B530" s="13"/>
      <c r="C530" s="14"/>
      <c r="E530" s="27" t="s">
        <v>201</v>
      </c>
      <c r="F530" s="26">
        <v>0</v>
      </c>
      <c r="G530" s="27"/>
      <c r="H530" s="26"/>
      <c r="I530" s="27" t="s">
        <v>177</v>
      </c>
      <c r="J530" s="26">
        <v>0</v>
      </c>
      <c r="K530" s="27" t="s">
        <v>170</v>
      </c>
      <c r="L530" s="26">
        <v>0</v>
      </c>
      <c r="M530" s="27" t="s">
        <v>170</v>
      </c>
      <c r="N530" s="26">
        <v>0</v>
      </c>
      <c r="O530" s="27" t="s">
        <v>213</v>
      </c>
      <c r="P530" s="26">
        <v>0</v>
      </c>
      <c r="Q530" s="27" t="s">
        <v>213</v>
      </c>
      <c r="R530" s="26">
        <v>0</v>
      </c>
      <c r="S530" s="110" t="s">
        <v>210</v>
      </c>
      <c r="T530" s="111">
        <v>5</v>
      </c>
      <c r="U530" s="27" t="s">
        <v>170</v>
      </c>
      <c r="V530" s="26">
        <v>0</v>
      </c>
      <c r="W530" s="27" t="s">
        <v>209</v>
      </c>
      <c r="X530" s="26">
        <v>0</v>
      </c>
      <c r="Y530" s="27" t="s">
        <v>163</v>
      </c>
      <c r="Z530" s="26">
        <v>0</v>
      </c>
      <c r="AA530" s="27" t="s">
        <v>223</v>
      </c>
      <c r="AB530" s="26">
        <v>0</v>
      </c>
      <c r="AC530" s="27" t="s">
        <v>197</v>
      </c>
      <c r="AD530" s="26">
        <v>0</v>
      </c>
      <c r="AE530" s="27" t="s">
        <v>223</v>
      </c>
      <c r="AF530" s="26">
        <v>0</v>
      </c>
      <c r="AG530" s="27" t="s">
        <v>254</v>
      </c>
      <c r="AH530" s="26">
        <v>0</v>
      </c>
      <c r="AI530" s="27" t="s">
        <v>183</v>
      </c>
      <c r="AJ530" s="26">
        <v>0</v>
      </c>
      <c r="AK530" s="27" t="s">
        <v>163</v>
      </c>
      <c r="AL530" s="26">
        <v>0</v>
      </c>
      <c r="AM530" s="27" t="s">
        <v>242</v>
      </c>
      <c r="AN530" s="26">
        <v>21.3</v>
      </c>
      <c r="AO530" s="27" t="s">
        <v>213</v>
      </c>
      <c r="AP530" s="26">
        <v>0</v>
      </c>
      <c r="AQ530" s="27" t="s">
        <v>170</v>
      </c>
      <c r="AR530" s="26">
        <v>0</v>
      </c>
      <c r="AS530" s="27" t="s">
        <v>213</v>
      </c>
      <c r="AT530" s="26">
        <v>0</v>
      </c>
      <c r="AU530" s="27" t="s">
        <v>198</v>
      </c>
      <c r="AV530" s="26">
        <v>0</v>
      </c>
    </row>
    <row r="531" spans="1:48" x14ac:dyDescent="0.25">
      <c r="A531" s="12"/>
      <c r="B531" s="13"/>
      <c r="C531" s="14"/>
      <c r="E531" s="27" t="s">
        <v>163</v>
      </c>
      <c r="F531" s="26">
        <v>0</v>
      </c>
      <c r="G531" s="27"/>
      <c r="H531" s="26"/>
      <c r="I531" s="27" t="s">
        <v>163</v>
      </c>
      <c r="J531" s="26">
        <v>0</v>
      </c>
      <c r="K531" s="27" t="s">
        <v>209</v>
      </c>
      <c r="L531" s="26">
        <v>0</v>
      </c>
      <c r="M531" s="27" t="s">
        <v>163</v>
      </c>
      <c r="N531" s="26">
        <v>0</v>
      </c>
      <c r="O531" s="27" t="s">
        <v>163</v>
      </c>
      <c r="P531" s="26">
        <v>0</v>
      </c>
      <c r="Q531" s="27" t="s">
        <v>163</v>
      </c>
      <c r="R531" s="26">
        <v>0</v>
      </c>
      <c r="S531" s="27" t="s">
        <v>163</v>
      </c>
      <c r="T531" s="26">
        <v>0</v>
      </c>
      <c r="U531" s="27" t="s">
        <v>163</v>
      </c>
      <c r="V531" s="26">
        <v>0</v>
      </c>
      <c r="W531" s="27" t="s">
        <v>163</v>
      </c>
      <c r="X531" s="26">
        <v>0</v>
      </c>
      <c r="Y531" s="27" t="s">
        <v>166</v>
      </c>
      <c r="Z531" s="26">
        <v>0</v>
      </c>
      <c r="AA531" s="27" t="s">
        <v>163</v>
      </c>
      <c r="AB531" s="26">
        <v>0</v>
      </c>
      <c r="AC531" s="27" t="s">
        <v>163</v>
      </c>
      <c r="AD531" s="26">
        <v>0</v>
      </c>
      <c r="AE531" s="27" t="s">
        <v>163</v>
      </c>
      <c r="AF531" s="26">
        <v>0</v>
      </c>
      <c r="AG531" s="27" t="s">
        <v>213</v>
      </c>
      <c r="AH531" s="26">
        <v>0</v>
      </c>
      <c r="AI531" s="27" t="s">
        <v>166</v>
      </c>
      <c r="AJ531" s="26">
        <v>0</v>
      </c>
      <c r="AK531" s="27" t="s">
        <v>166</v>
      </c>
      <c r="AL531" s="26">
        <v>0</v>
      </c>
      <c r="AM531" s="27" t="s">
        <v>163</v>
      </c>
      <c r="AN531" s="26">
        <v>0</v>
      </c>
      <c r="AO531" s="27" t="s">
        <v>163</v>
      </c>
      <c r="AP531" s="26">
        <v>0</v>
      </c>
      <c r="AQ531" s="27" t="s">
        <v>163</v>
      </c>
      <c r="AR531" s="26">
        <v>0</v>
      </c>
      <c r="AS531" s="27" t="s">
        <v>163</v>
      </c>
      <c r="AT531" s="26">
        <v>0</v>
      </c>
      <c r="AU531" s="27" t="s">
        <v>166</v>
      </c>
      <c r="AV531" s="26">
        <v>0</v>
      </c>
    </row>
    <row r="532" spans="1:48" x14ac:dyDescent="0.25">
      <c r="A532" s="12"/>
      <c r="B532" s="13"/>
      <c r="C532" s="14"/>
      <c r="E532" s="27" t="s">
        <v>166</v>
      </c>
      <c r="F532" s="26">
        <v>0</v>
      </c>
      <c r="G532" s="27"/>
      <c r="H532" s="26"/>
      <c r="I532" s="27" t="s">
        <v>260</v>
      </c>
      <c r="J532" s="26">
        <v>31.3</v>
      </c>
      <c r="K532" s="27" t="s">
        <v>166</v>
      </c>
      <c r="L532" s="26">
        <v>0</v>
      </c>
      <c r="M532" s="27" t="s">
        <v>278</v>
      </c>
      <c r="N532" s="26">
        <v>0</v>
      </c>
      <c r="O532" s="27" t="s">
        <v>278</v>
      </c>
      <c r="P532" s="26">
        <v>0</v>
      </c>
      <c r="Q532" s="27" t="s">
        <v>166</v>
      </c>
      <c r="R532" s="26">
        <v>0</v>
      </c>
      <c r="S532" s="27" t="s">
        <v>278</v>
      </c>
      <c r="T532" s="26">
        <v>0</v>
      </c>
      <c r="U532" s="27" t="s">
        <v>166</v>
      </c>
      <c r="V532" s="26">
        <v>0</v>
      </c>
      <c r="W532" s="27" t="s">
        <v>215</v>
      </c>
      <c r="X532" s="26">
        <v>21.3</v>
      </c>
      <c r="Y532" s="27" t="s">
        <v>278</v>
      </c>
      <c r="Z532" s="26">
        <v>0</v>
      </c>
      <c r="AA532" s="27" t="s">
        <v>278</v>
      </c>
      <c r="AB532" s="26">
        <v>0</v>
      </c>
      <c r="AC532" s="27" t="s">
        <v>278</v>
      </c>
      <c r="AD532" s="26">
        <v>0</v>
      </c>
      <c r="AE532" s="27" t="s">
        <v>279</v>
      </c>
      <c r="AF532" s="26">
        <v>48.1</v>
      </c>
      <c r="AG532" s="27" t="s">
        <v>163</v>
      </c>
      <c r="AH532" s="26">
        <v>0</v>
      </c>
      <c r="AI532" s="110" t="s">
        <v>220</v>
      </c>
      <c r="AJ532" s="111">
        <v>-2.7</v>
      </c>
      <c r="AK532" s="27" t="s">
        <v>278</v>
      </c>
      <c r="AL532" s="26">
        <v>0</v>
      </c>
      <c r="AM532" s="27" t="s">
        <v>278</v>
      </c>
      <c r="AN532" s="26">
        <v>0</v>
      </c>
      <c r="AO532" s="27" t="s">
        <v>166</v>
      </c>
      <c r="AP532" s="26">
        <v>0</v>
      </c>
      <c r="AQ532" s="27" t="s">
        <v>166</v>
      </c>
      <c r="AR532" s="26">
        <v>0</v>
      </c>
      <c r="AS532" s="27" t="s">
        <v>260</v>
      </c>
      <c r="AT532" s="26">
        <v>31.3</v>
      </c>
      <c r="AU532" s="110" t="s">
        <v>220</v>
      </c>
      <c r="AV532" s="111">
        <v>-2.7</v>
      </c>
    </row>
    <row r="533" spans="1:48" x14ac:dyDescent="0.25">
      <c r="A533" s="12"/>
      <c r="B533" s="13"/>
      <c r="C533" s="14"/>
      <c r="E533" s="27"/>
      <c r="F533" s="26"/>
      <c r="G533" s="27"/>
      <c r="H533" s="26"/>
      <c r="I533" s="27"/>
      <c r="J533" s="26"/>
      <c r="K533" s="28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7"/>
      <c r="AN533" s="26"/>
      <c r="AO533" s="28"/>
      <c r="AP533" s="26"/>
      <c r="AQ533" s="28"/>
      <c r="AR533" s="26"/>
      <c r="AS533" s="27"/>
      <c r="AT533" s="26"/>
      <c r="AU533" s="27"/>
      <c r="AV533" s="26"/>
    </row>
    <row r="534" spans="1:48" x14ac:dyDescent="0.25">
      <c r="A534" s="12"/>
      <c r="B534" s="13"/>
      <c r="C534" s="14"/>
      <c r="E534" s="27"/>
      <c r="F534" s="15">
        <f>SUM(F525:F532)</f>
        <v>21.3</v>
      </c>
      <c r="G534" s="27"/>
      <c r="H534" s="15"/>
      <c r="I534" s="27"/>
      <c r="J534" s="15">
        <f>SUM(J525:J532)</f>
        <v>77.2</v>
      </c>
      <c r="K534" s="28"/>
      <c r="L534" s="15">
        <f>SUM(L525:L532)</f>
        <v>27.5</v>
      </c>
      <c r="M534" s="27"/>
      <c r="N534" s="15">
        <f>SUM(N525:N532)</f>
        <v>43.300000000000004</v>
      </c>
      <c r="O534" s="27"/>
      <c r="P534" s="15">
        <f>SUM(P525:P532)</f>
        <v>26.6</v>
      </c>
      <c r="Q534" s="27"/>
      <c r="R534" s="15">
        <f>SUM(R525:R532)</f>
        <v>18.7</v>
      </c>
      <c r="S534" s="27"/>
      <c r="T534" s="15">
        <f>SUM(T525:T532)</f>
        <v>56.5</v>
      </c>
      <c r="U534" s="27"/>
      <c r="V534" s="15">
        <f>SUM(V525:V532)</f>
        <v>44.400000000000006</v>
      </c>
      <c r="W534" s="27"/>
      <c r="X534" s="15">
        <f>SUM(X525:X532)</f>
        <v>52.6</v>
      </c>
      <c r="Y534" s="27"/>
      <c r="Z534" s="15">
        <f>SUM(Z525:Z532)</f>
        <v>21.799999999999997</v>
      </c>
      <c r="AA534" s="27"/>
      <c r="AB534" s="15">
        <f>SUM(AB525:AB532)</f>
        <v>50.400000000000006</v>
      </c>
      <c r="AC534" s="27"/>
      <c r="AD534" s="15">
        <f>SUM(AD525:AD532)</f>
        <v>45.900000000000006</v>
      </c>
      <c r="AE534" s="27"/>
      <c r="AF534" s="15">
        <f>SUM(AF525:AF532)</f>
        <v>69.400000000000006</v>
      </c>
      <c r="AG534" s="27"/>
      <c r="AH534" s="15">
        <f>SUM(AH525:AH532)</f>
        <v>35.5</v>
      </c>
      <c r="AI534" s="27"/>
      <c r="AJ534" s="15">
        <f>SUM(AJ525:AJ532)</f>
        <v>-2.7</v>
      </c>
      <c r="AK534" s="27"/>
      <c r="AL534" s="15">
        <f>SUM(AL525:AL532)</f>
        <v>9.5</v>
      </c>
      <c r="AM534" s="27"/>
      <c r="AN534" s="15">
        <f>SUM(AN525:AN532)</f>
        <v>25.9</v>
      </c>
      <c r="AO534" s="28"/>
      <c r="AP534" s="15">
        <f>SUM(AP525:AP532)</f>
        <v>59</v>
      </c>
      <c r="AQ534" s="28"/>
      <c r="AR534" s="15">
        <f>SUM(AR525:AR532)</f>
        <v>-2.6</v>
      </c>
      <c r="AS534" s="27"/>
      <c r="AT534" s="15">
        <f>SUM(AT525:AT532)</f>
        <v>28.7</v>
      </c>
      <c r="AU534" s="27"/>
      <c r="AV534" s="15">
        <f>SUM(AV525:AV532)</f>
        <v>-5.3000000000000007</v>
      </c>
    </row>
    <row r="535" spans="1:48" x14ac:dyDescent="0.25">
      <c r="A535" s="12"/>
      <c r="B535" s="13"/>
      <c r="C535" s="14"/>
      <c r="E535" s="27"/>
      <c r="F535" s="15"/>
      <c r="G535" s="27"/>
      <c r="H535" s="15"/>
      <c r="I535" s="27"/>
      <c r="J535" s="15"/>
      <c r="K535" s="28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7"/>
      <c r="AN535" s="15"/>
      <c r="AO535" s="28"/>
      <c r="AP535" s="15"/>
      <c r="AQ535" s="28"/>
      <c r="AR535" s="15"/>
      <c r="AS535" s="27"/>
      <c r="AT535" s="15"/>
      <c r="AU535" s="27"/>
      <c r="AV535" s="15"/>
    </row>
    <row r="536" spans="1:48" s="16" customFormat="1" x14ac:dyDescent="0.25">
      <c r="A536" s="12"/>
      <c r="B536" s="13"/>
      <c r="C536" s="14"/>
      <c r="E536" s="27" t="s">
        <v>233</v>
      </c>
      <c r="F536" s="26">
        <v>29.2</v>
      </c>
      <c r="G536" s="27"/>
      <c r="H536" s="26"/>
      <c r="I536" s="27" t="s">
        <v>298</v>
      </c>
      <c r="J536" s="26">
        <v>25.1</v>
      </c>
      <c r="K536" s="27" t="s">
        <v>233</v>
      </c>
      <c r="L536" s="26">
        <v>29.2</v>
      </c>
      <c r="M536" s="27" t="s">
        <v>298</v>
      </c>
      <c r="N536" s="26">
        <v>25.1</v>
      </c>
      <c r="O536" s="27" t="s">
        <v>183</v>
      </c>
      <c r="P536" s="26">
        <v>25</v>
      </c>
      <c r="Q536" s="27" t="s">
        <v>272</v>
      </c>
      <c r="R536" s="26">
        <v>31.7</v>
      </c>
      <c r="S536" s="110" t="s">
        <v>164</v>
      </c>
      <c r="T536" s="111">
        <v>2.8</v>
      </c>
      <c r="U536" s="110" t="s">
        <v>164</v>
      </c>
      <c r="V536" s="111">
        <v>2.8</v>
      </c>
      <c r="W536" s="27" t="s">
        <v>272</v>
      </c>
      <c r="X536" s="26">
        <v>31.7</v>
      </c>
      <c r="Y536" s="27" t="s">
        <v>217</v>
      </c>
      <c r="Z536" s="26">
        <v>26.9</v>
      </c>
      <c r="AA536" s="27" t="s">
        <v>298</v>
      </c>
      <c r="AB536" s="26">
        <v>25.1</v>
      </c>
      <c r="AC536" s="27" t="s">
        <v>298</v>
      </c>
      <c r="AD536" s="26">
        <v>25.1</v>
      </c>
      <c r="AE536" s="27" t="s">
        <v>272</v>
      </c>
      <c r="AF536" s="26">
        <v>31.7</v>
      </c>
      <c r="AG536" s="27" t="s">
        <v>298</v>
      </c>
      <c r="AH536" s="26">
        <v>25.1</v>
      </c>
      <c r="AI536" s="27" t="s">
        <v>261</v>
      </c>
      <c r="AJ536" s="26">
        <v>30.2</v>
      </c>
      <c r="AK536" s="27" t="s">
        <v>217</v>
      </c>
      <c r="AL536" s="26">
        <v>26.9</v>
      </c>
      <c r="AM536" s="27" t="s">
        <v>272</v>
      </c>
      <c r="AN536" s="26">
        <v>31.7</v>
      </c>
      <c r="AO536" s="27" t="s">
        <v>272</v>
      </c>
      <c r="AP536" s="26">
        <v>31.7</v>
      </c>
      <c r="AQ536" s="27" t="s">
        <v>272</v>
      </c>
      <c r="AR536" s="26">
        <v>31.7</v>
      </c>
      <c r="AS536" s="27" t="s">
        <v>233</v>
      </c>
      <c r="AT536" s="26">
        <v>29.2</v>
      </c>
      <c r="AU536" s="27" t="s">
        <v>261</v>
      </c>
      <c r="AV536" s="26">
        <v>30.2</v>
      </c>
    </row>
    <row r="537" spans="1:48" s="16" customFormat="1" x14ac:dyDescent="0.25">
      <c r="A537" s="12"/>
      <c r="B537" s="13"/>
      <c r="C537" s="14"/>
      <c r="E537" s="27" t="s">
        <v>261</v>
      </c>
      <c r="F537" s="26">
        <v>30.2</v>
      </c>
      <c r="G537" s="27"/>
      <c r="H537" s="26"/>
      <c r="I537" s="110" t="s">
        <v>182</v>
      </c>
      <c r="J537" s="111">
        <v>0.9</v>
      </c>
      <c r="K537" s="27" t="s">
        <v>272</v>
      </c>
      <c r="L537" s="26">
        <v>31.7</v>
      </c>
      <c r="M537" s="27" t="s">
        <v>254</v>
      </c>
      <c r="N537" s="26">
        <v>22.4</v>
      </c>
      <c r="O537" s="27" t="s">
        <v>197</v>
      </c>
      <c r="P537" s="26">
        <v>24</v>
      </c>
      <c r="Q537" s="27" t="s">
        <v>242</v>
      </c>
      <c r="R537" s="26">
        <v>36.799999999999997</v>
      </c>
      <c r="S537" s="110" t="s">
        <v>300</v>
      </c>
      <c r="T537" s="111">
        <v>1.6</v>
      </c>
      <c r="U537" s="27" t="s">
        <v>217</v>
      </c>
      <c r="V537" s="26">
        <v>26.9</v>
      </c>
      <c r="W537" s="27" t="s">
        <v>217</v>
      </c>
      <c r="X537" s="26">
        <v>26.9</v>
      </c>
      <c r="Y537" s="27" t="s">
        <v>248</v>
      </c>
      <c r="Z537" s="26">
        <v>31.7</v>
      </c>
      <c r="AA537" s="27" t="s">
        <v>217</v>
      </c>
      <c r="AB537" s="26">
        <v>26.9</v>
      </c>
      <c r="AC537" s="27" t="s">
        <v>217</v>
      </c>
      <c r="AD537" s="26">
        <v>26.9</v>
      </c>
      <c r="AE537" s="27" t="s">
        <v>217</v>
      </c>
      <c r="AF537" s="26">
        <v>26.9</v>
      </c>
      <c r="AG537" s="27" t="s">
        <v>272</v>
      </c>
      <c r="AH537" s="26">
        <v>31.7</v>
      </c>
      <c r="AI537" s="110" t="s">
        <v>182</v>
      </c>
      <c r="AJ537" s="111">
        <v>0.9</v>
      </c>
      <c r="AK537" s="27" t="s">
        <v>206</v>
      </c>
      <c r="AL537" s="26">
        <v>35.200000000000003</v>
      </c>
      <c r="AM537" s="27" t="s">
        <v>217</v>
      </c>
      <c r="AN537" s="26">
        <v>26.9</v>
      </c>
      <c r="AO537" s="27" t="s">
        <v>183</v>
      </c>
      <c r="AP537" s="26">
        <v>25</v>
      </c>
      <c r="AQ537" s="27" t="s">
        <v>254</v>
      </c>
      <c r="AR537" s="26">
        <v>22.4</v>
      </c>
      <c r="AS537" s="27" t="s">
        <v>217</v>
      </c>
      <c r="AT537" s="26">
        <v>26.9</v>
      </c>
      <c r="AU537" s="27" t="s">
        <v>248</v>
      </c>
      <c r="AV537" s="26">
        <v>31.7</v>
      </c>
    </row>
    <row r="538" spans="1:48" s="16" customFormat="1" x14ac:dyDescent="0.25">
      <c r="A538" s="12"/>
      <c r="B538" s="13"/>
      <c r="C538" s="14"/>
      <c r="E538" s="27" t="s">
        <v>183</v>
      </c>
      <c r="F538" s="26">
        <v>25</v>
      </c>
      <c r="G538" s="27"/>
      <c r="H538" s="26"/>
      <c r="I538" s="27" t="s">
        <v>183</v>
      </c>
      <c r="J538" s="26">
        <v>25</v>
      </c>
      <c r="K538" s="27" t="s">
        <v>248</v>
      </c>
      <c r="L538" s="26">
        <v>31.7</v>
      </c>
      <c r="M538" s="27" t="s">
        <v>183</v>
      </c>
      <c r="N538" s="26">
        <v>25</v>
      </c>
      <c r="O538" s="110" t="s">
        <v>190</v>
      </c>
      <c r="P538" s="111">
        <v>7.8</v>
      </c>
      <c r="Q538" s="27" t="s">
        <v>197</v>
      </c>
      <c r="R538" s="26">
        <v>24</v>
      </c>
      <c r="S538" s="27" t="s">
        <v>261</v>
      </c>
      <c r="T538" s="26">
        <v>30.2</v>
      </c>
      <c r="U538" s="27" t="s">
        <v>206</v>
      </c>
      <c r="V538" s="26">
        <v>35.200000000000003</v>
      </c>
      <c r="W538" s="27" t="s">
        <v>183</v>
      </c>
      <c r="X538" s="26">
        <v>25</v>
      </c>
      <c r="Y538" s="27" t="s">
        <v>183</v>
      </c>
      <c r="Z538" s="26">
        <v>25</v>
      </c>
      <c r="AA538" s="27" t="s">
        <v>183</v>
      </c>
      <c r="AB538" s="26">
        <v>25</v>
      </c>
      <c r="AC538" s="27" t="s">
        <v>254</v>
      </c>
      <c r="AD538" s="26">
        <v>22.4</v>
      </c>
      <c r="AE538" s="27" t="s">
        <v>254</v>
      </c>
      <c r="AF538" s="26">
        <v>22.4</v>
      </c>
      <c r="AG538" s="27" t="s">
        <v>217</v>
      </c>
      <c r="AH538" s="26">
        <v>26.9</v>
      </c>
      <c r="AI538" s="27" t="s">
        <v>272</v>
      </c>
      <c r="AJ538" s="26">
        <v>31.7</v>
      </c>
      <c r="AK538" s="27" t="s">
        <v>254</v>
      </c>
      <c r="AL538" s="26">
        <v>22.4</v>
      </c>
      <c r="AM538" s="27" t="s">
        <v>254</v>
      </c>
      <c r="AN538" s="26">
        <v>22.4</v>
      </c>
      <c r="AO538" s="110" t="s">
        <v>179</v>
      </c>
      <c r="AP538" s="111">
        <v>8.5</v>
      </c>
      <c r="AQ538" s="27" t="s">
        <v>248</v>
      </c>
      <c r="AR538" s="26">
        <v>31.7</v>
      </c>
      <c r="AS538" s="27" t="s">
        <v>254</v>
      </c>
      <c r="AT538" s="26">
        <v>22.4</v>
      </c>
      <c r="AU538" s="27" t="s">
        <v>170</v>
      </c>
      <c r="AV538" s="26">
        <v>28</v>
      </c>
    </row>
    <row r="539" spans="1:48" s="16" customFormat="1" x14ac:dyDescent="0.25">
      <c r="A539" s="12"/>
      <c r="B539" s="13"/>
      <c r="C539" s="14"/>
      <c r="E539" s="27" t="s">
        <v>242</v>
      </c>
      <c r="F539" s="26">
        <v>36.799999999999997</v>
      </c>
      <c r="G539" s="27"/>
      <c r="H539" s="26"/>
      <c r="I539" s="27" t="s">
        <v>242</v>
      </c>
      <c r="J539" s="26">
        <v>36.799999999999997</v>
      </c>
      <c r="K539" s="27" t="s">
        <v>242</v>
      </c>
      <c r="L539" s="26">
        <v>36.799999999999997</v>
      </c>
      <c r="M539" s="27" t="s">
        <v>242</v>
      </c>
      <c r="N539" s="26">
        <v>36.799999999999997</v>
      </c>
      <c r="O539" s="27" t="s">
        <v>184</v>
      </c>
      <c r="P539" s="26">
        <v>33.700000000000003</v>
      </c>
      <c r="Q539" s="27" t="s">
        <v>170</v>
      </c>
      <c r="R539" s="26">
        <v>28</v>
      </c>
      <c r="S539" s="27" t="s">
        <v>214</v>
      </c>
      <c r="T539" s="26">
        <v>30.9</v>
      </c>
      <c r="U539" s="27" t="s">
        <v>242</v>
      </c>
      <c r="V539" s="26">
        <v>36.799999999999997</v>
      </c>
      <c r="W539" s="110" t="s">
        <v>186</v>
      </c>
      <c r="X539" s="111">
        <v>9.6</v>
      </c>
      <c r="Y539" s="110" t="s">
        <v>271</v>
      </c>
      <c r="Z539" s="111">
        <v>4.4000000000000004</v>
      </c>
      <c r="AA539" s="27" t="s">
        <v>242</v>
      </c>
      <c r="AB539" s="26">
        <v>36.799999999999997</v>
      </c>
      <c r="AC539" s="27" t="s">
        <v>183</v>
      </c>
      <c r="AD539" s="26">
        <v>25</v>
      </c>
      <c r="AE539" s="27" t="s">
        <v>242</v>
      </c>
      <c r="AF539" s="26">
        <v>36.799999999999997</v>
      </c>
      <c r="AG539" s="110" t="s">
        <v>182</v>
      </c>
      <c r="AH539" s="111">
        <v>0.9</v>
      </c>
      <c r="AI539" s="27" t="s">
        <v>170</v>
      </c>
      <c r="AJ539" s="26">
        <v>28</v>
      </c>
      <c r="AK539" s="27" t="s">
        <v>183</v>
      </c>
      <c r="AL539" s="26">
        <v>25</v>
      </c>
      <c r="AM539" s="27" t="s">
        <v>183</v>
      </c>
      <c r="AN539" s="26">
        <v>25</v>
      </c>
      <c r="AO539" s="110" t="s">
        <v>196</v>
      </c>
      <c r="AP539" s="111">
        <v>7.7</v>
      </c>
      <c r="AQ539" s="110" t="s">
        <v>201</v>
      </c>
      <c r="AR539" s="111">
        <v>3.8</v>
      </c>
      <c r="AS539" s="27" t="s">
        <v>183</v>
      </c>
      <c r="AT539" s="26">
        <v>25</v>
      </c>
      <c r="AU539" s="27" t="s">
        <v>163</v>
      </c>
      <c r="AV539" s="26">
        <v>24.7</v>
      </c>
    </row>
    <row r="540" spans="1:48" s="16" customFormat="1" x14ac:dyDescent="0.25">
      <c r="A540" s="12"/>
      <c r="B540" s="13"/>
      <c r="C540" s="14"/>
      <c r="E540" s="27" t="s">
        <v>177</v>
      </c>
      <c r="F540" s="26">
        <v>29.5</v>
      </c>
      <c r="G540" s="27"/>
      <c r="H540" s="26"/>
      <c r="I540" s="27" t="s">
        <v>171</v>
      </c>
      <c r="J540" s="26">
        <v>27.2</v>
      </c>
      <c r="K540" s="27" t="s">
        <v>170</v>
      </c>
      <c r="L540" s="26">
        <v>28</v>
      </c>
      <c r="M540" s="27" t="s">
        <v>170</v>
      </c>
      <c r="N540" s="26">
        <v>28</v>
      </c>
      <c r="O540" s="27" t="s">
        <v>213</v>
      </c>
      <c r="P540" s="26">
        <v>39.5</v>
      </c>
      <c r="Q540" s="27" t="s">
        <v>213</v>
      </c>
      <c r="R540" s="26">
        <v>39.5</v>
      </c>
      <c r="S540" s="27" t="s">
        <v>242</v>
      </c>
      <c r="T540" s="26">
        <v>36.799999999999997</v>
      </c>
      <c r="U540" s="110" t="s">
        <v>190</v>
      </c>
      <c r="V540" s="111">
        <v>7.8</v>
      </c>
      <c r="W540" s="110" t="s">
        <v>179</v>
      </c>
      <c r="X540" s="111">
        <v>8.5</v>
      </c>
      <c r="Y540" s="27" t="s">
        <v>163</v>
      </c>
      <c r="Z540" s="26">
        <v>24.7</v>
      </c>
      <c r="AA540" s="110" t="s">
        <v>223</v>
      </c>
      <c r="AB540" s="111">
        <v>2</v>
      </c>
      <c r="AC540" s="27" t="s">
        <v>242</v>
      </c>
      <c r="AD540" s="26">
        <v>36.799999999999997</v>
      </c>
      <c r="AE540" s="27" t="s">
        <v>170</v>
      </c>
      <c r="AF540" s="26">
        <v>28</v>
      </c>
      <c r="AG540" s="27" t="s">
        <v>254</v>
      </c>
      <c r="AH540" s="26">
        <v>22.4</v>
      </c>
      <c r="AI540" s="27" t="s">
        <v>163</v>
      </c>
      <c r="AJ540" s="26">
        <v>24.7</v>
      </c>
      <c r="AK540" s="27" t="s">
        <v>163</v>
      </c>
      <c r="AL540" s="26">
        <v>24.7</v>
      </c>
      <c r="AM540" s="27" t="s">
        <v>242</v>
      </c>
      <c r="AN540" s="26">
        <v>36.799999999999997</v>
      </c>
      <c r="AO540" s="27" t="s">
        <v>177</v>
      </c>
      <c r="AP540" s="26">
        <v>29.5</v>
      </c>
      <c r="AQ540" s="27" t="s">
        <v>170</v>
      </c>
      <c r="AR540" s="26">
        <v>28</v>
      </c>
      <c r="AS540" s="27" t="s">
        <v>213</v>
      </c>
      <c r="AT540" s="26">
        <v>39.5</v>
      </c>
      <c r="AU540" s="110" t="s">
        <v>198</v>
      </c>
      <c r="AV540" s="111">
        <v>5.4</v>
      </c>
    </row>
    <row r="541" spans="1:48" s="16" customFormat="1" x14ac:dyDescent="0.25">
      <c r="A541" s="12"/>
      <c r="B541" s="13"/>
      <c r="C541" s="14"/>
      <c r="E541" s="110" t="s">
        <v>201</v>
      </c>
      <c r="F541" s="111">
        <v>3.8</v>
      </c>
      <c r="G541" s="27"/>
      <c r="H541" s="26"/>
      <c r="I541" s="27" t="s">
        <v>177</v>
      </c>
      <c r="J541" s="26">
        <v>29.5</v>
      </c>
      <c r="K541" s="110" t="s">
        <v>209</v>
      </c>
      <c r="L541" s="111">
        <v>8.1</v>
      </c>
      <c r="M541" s="27" t="s">
        <v>163</v>
      </c>
      <c r="N541" s="26">
        <v>24.7</v>
      </c>
      <c r="O541" s="27" t="s">
        <v>163</v>
      </c>
      <c r="P541" s="26">
        <v>24.7</v>
      </c>
      <c r="Q541" s="27" t="s">
        <v>163</v>
      </c>
      <c r="R541" s="26">
        <v>24.7</v>
      </c>
      <c r="S541" s="27" t="s">
        <v>163</v>
      </c>
      <c r="T541" s="26">
        <v>24.7</v>
      </c>
      <c r="U541" s="27" t="s">
        <v>170</v>
      </c>
      <c r="V541" s="26">
        <v>28</v>
      </c>
      <c r="W541" s="110" t="s">
        <v>209</v>
      </c>
      <c r="X541" s="111">
        <v>8.1</v>
      </c>
      <c r="Y541" s="110" t="s">
        <v>166</v>
      </c>
      <c r="Z541" s="111">
        <v>6.9</v>
      </c>
      <c r="AA541" s="27" t="s">
        <v>163</v>
      </c>
      <c r="AB541" s="26">
        <v>24.7</v>
      </c>
      <c r="AC541" s="27" t="s">
        <v>197</v>
      </c>
      <c r="AD541" s="26">
        <v>24</v>
      </c>
      <c r="AE541" s="110" t="s">
        <v>223</v>
      </c>
      <c r="AF541" s="111">
        <v>2</v>
      </c>
      <c r="AG541" s="27" t="s">
        <v>213</v>
      </c>
      <c r="AH541" s="26">
        <v>39.5</v>
      </c>
      <c r="AI541" s="27" t="s">
        <v>183</v>
      </c>
      <c r="AJ541" s="26">
        <v>25</v>
      </c>
      <c r="AK541" s="110" t="s">
        <v>166</v>
      </c>
      <c r="AL541" s="111">
        <v>6.9</v>
      </c>
      <c r="AM541" s="27" t="s">
        <v>163</v>
      </c>
      <c r="AN541" s="26">
        <v>24.7</v>
      </c>
      <c r="AO541" s="27" t="s">
        <v>213</v>
      </c>
      <c r="AP541" s="26">
        <v>39.5</v>
      </c>
      <c r="AQ541" s="27" t="s">
        <v>163</v>
      </c>
      <c r="AR541" s="26">
        <v>24.7</v>
      </c>
      <c r="AS541" s="27" t="s">
        <v>163</v>
      </c>
      <c r="AT541" s="26">
        <v>24.7</v>
      </c>
      <c r="AU541" s="110" t="s">
        <v>166</v>
      </c>
      <c r="AV541" s="111">
        <v>6.9</v>
      </c>
    </row>
    <row r="542" spans="1:48" s="16" customFormat="1" x14ac:dyDescent="0.25">
      <c r="A542" s="12"/>
      <c r="B542" s="13"/>
      <c r="C542" s="14"/>
      <c r="E542" s="27" t="s">
        <v>163</v>
      </c>
      <c r="F542" s="26">
        <v>24.7</v>
      </c>
      <c r="G542" s="27"/>
      <c r="H542" s="26"/>
      <c r="I542" s="27" t="s">
        <v>163</v>
      </c>
      <c r="J542" s="26">
        <v>24.7</v>
      </c>
      <c r="K542" s="110" t="s">
        <v>166</v>
      </c>
      <c r="L542" s="111">
        <v>6.9</v>
      </c>
      <c r="M542" s="27" t="s">
        <v>278</v>
      </c>
      <c r="N542" s="26">
        <v>25.3</v>
      </c>
      <c r="O542" s="27" t="s">
        <v>278</v>
      </c>
      <c r="P542" s="26">
        <v>25.3</v>
      </c>
      <c r="Q542" s="110" t="s">
        <v>166</v>
      </c>
      <c r="R542" s="111">
        <v>6.9</v>
      </c>
      <c r="S542" s="27" t="s">
        <v>278</v>
      </c>
      <c r="T542" s="26">
        <v>25.3</v>
      </c>
      <c r="U542" s="27" t="s">
        <v>163</v>
      </c>
      <c r="V542" s="26">
        <v>24.7</v>
      </c>
      <c r="W542" s="27" t="s">
        <v>163</v>
      </c>
      <c r="X542" s="26">
        <v>24.7</v>
      </c>
      <c r="Y542" s="27" t="s">
        <v>278</v>
      </c>
      <c r="Z542" s="26">
        <v>25.3</v>
      </c>
      <c r="AA542" s="27" t="s">
        <v>278</v>
      </c>
      <c r="AB542" s="26">
        <v>25.3</v>
      </c>
      <c r="AC542" s="27" t="s">
        <v>163</v>
      </c>
      <c r="AD542" s="26">
        <v>24.7</v>
      </c>
      <c r="AE542" s="27" t="s">
        <v>163</v>
      </c>
      <c r="AF542" s="26">
        <v>24.7</v>
      </c>
      <c r="AG542" s="27" t="s">
        <v>163</v>
      </c>
      <c r="AH542" s="26">
        <v>24.7</v>
      </c>
      <c r="AI542" s="110" t="s">
        <v>166</v>
      </c>
      <c r="AJ542" s="111">
        <v>6.9</v>
      </c>
      <c r="AK542" s="27" t="s">
        <v>278</v>
      </c>
      <c r="AL542" s="26">
        <v>25.3</v>
      </c>
      <c r="AM542" s="27" t="s">
        <v>278</v>
      </c>
      <c r="AN542" s="26">
        <v>25.3</v>
      </c>
      <c r="AO542" s="27" t="s">
        <v>163</v>
      </c>
      <c r="AP542" s="26">
        <v>24.7</v>
      </c>
      <c r="AQ542" s="110" t="s">
        <v>166</v>
      </c>
      <c r="AR542" s="111">
        <v>6.9</v>
      </c>
      <c r="AS542" s="110" t="s">
        <v>260</v>
      </c>
      <c r="AT542" s="111">
        <v>11.2</v>
      </c>
      <c r="AU542" s="27"/>
      <c r="AV542" s="26"/>
    </row>
    <row r="543" spans="1:48" s="16" customFormat="1" x14ac:dyDescent="0.25">
      <c r="A543" s="12"/>
      <c r="B543" s="13"/>
      <c r="C543" s="14"/>
      <c r="E543" s="110" t="s">
        <v>166</v>
      </c>
      <c r="F543" s="111">
        <v>6.9</v>
      </c>
      <c r="G543" s="27"/>
      <c r="H543" s="26"/>
      <c r="I543" s="110" t="s">
        <v>260</v>
      </c>
      <c r="J543" s="111">
        <v>11.2</v>
      </c>
      <c r="K543" s="27"/>
      <c r="L543" s="26"/>
      <c r="M543" s="27"/>
      <c r="N543" s="26"/>
      <c r="O543" s="27"/>
      <c r="P543" s="26"/>
      <c r="Q543" s="27"/>
      <c r="R543" s="26"/>
      <c r="S543" s="27"/>
      <c r="T543" s="26"/>
      <c r="U543" s="110" t="s">
        <v>166</v>
      </c>
      <c r="V543" s="111">
        <v>6.9</v>
      </c>
      <c r="W543" s="27" t="s">
        <v>215</v>
      </c>
      <c r="X543" s="26">
        <v>37.1</v>
      </c>
      <c r="Y543" s="27"/>
      <c r="Z543" s="26"/>
      <c r="AA543" s="27"/>
      <c r="AB543" s="26"/>
      <c r="AC543" s="27" t="s">
        <v>278</v>
      </c>
      <c r="AD543" s="26">
        <v>25.3</v>
      </c>
      <c r="AE543" s="110" t="s">
        <v>279</v>
      </c>
      <c r="AF543" s="111">
        <v>3.5</v>
      </c>
      <c r="AG543" s="27"/>
      <c r="AH543" s="26"/>
      <c r="AI543" s="27"/>
      <c r="AJ543" s="26"/>
      <c r="AK543" s="27"/>
      <c r="AL543" s="26"/>
      <c r="AM543" s="27"/>
      <c r="AN543" s="26"/>
      <c r="AO543" s="110" t="s">
        <v>166</v>
      </c>
      <c r="AP543" s="111">
        <v>6.9</v>
      </c>
      <c r="AQ543" s="27"/>
      <c r="AR543" s="26"/>
      <c r="AS543" s="27"/>
      <c r="AT543" s="26"/>
      <c r="AU543" s="27"/>
      <c r="AV543" s="26"/>
    </row>
    <row r="544" spans="1:48" x14ac:dyDescent="0.25">
      <c r="A544" s="12"/>
      <c r="B544" s="13"/>
      <c r="C544" s="14"/>
      <c r="E544" s="27"/>
      <c r="F544" s="26"/>
      <c r="G544" s="27"/>
      <c r="H544" s="26"/>
      <c r="I544" s="27"/>
      <c r="J544" s="26"/>
      <c r="K544" s="28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7"/>
      <c r="AN544" s="26"/>
      <c r="AO544" s="28"/>
      <c r="AP544" s="26"/>
      <c r="AQ544" s="28"/>
      <c r="AR544" s="26"/>
      <c r="AS544" s="27"/>
      <c r="AT544" s="26"/>
      <c r="AU544" s="27"/>
      <c r="AV544" s="26"/>
    </row>
    <row r="545" spans="1:48" s="10" customFormat="1" x14ac:dyDescent="0.25">
      <c r="A545" s="12"/>
      <c r="B545" s="13"/>
      <c r="C545" s="14"/>
      <c r="E545" s="17"/>
      <c r="F545" s="15">
        <f>SUM(F534:F544)</f>
        <v>207.4</v>
      </c>
      <c r="G545" s="17"/>
      <c r="H545" s="15"/>
      <c r="I545" s="17"/>
      <c r="J545" s="15">
        <f>SUM(J534:J544)</f>
        <v>257.59999999999997</v>
      </c>
      <c r="K545" s="18"/>
      <c r="L545" s="15">
        <f>SUM(L534:L544)</f>
        <v>199.9</v>
      </c>
      <c r="M545" s="17"/>
      <c r="N545" s="15">
        <f>SUM(N534:N544)</f>
        <v>230.60000000000002</v>
      </c>
      <c r="O545" s="17"/>
      <c r="P545" s="15">
        <f>SUM(P534:P544)</f>
        <v>206.6</v>
      </c>
      <c r="Q545" s="17"/>
      <c r="R545" s="15">
        <f>SUM(R534:R544)</f>
        <v>210.29999999999998</v>
      </c>
      <c r="S545" s="17"/>
      <c r="T545" s="15">
        <f>SUM(T534:T544)</f>
        <v>208.8</v>
      </c>
      <c r="U545" s="17"/>
      <c r="V545" s="15">
        <f>SUM(V534:V544)</f>
        <v>213.5</v>
      </c>
      <c r="W545" s="17"/>
      <c r="X545" s="15">
        <f>SUM(X534:X544)</f>
        <v>224.19999999999996</v>
      </c>
      <c r="Y545" s="17"/>
      <c r="Z545" s="15">
        <f>SUM(Z534:Z544)</f>
        <v>166.70000000000002</v>
      </c>
      <c r="AA545" s="17"/>
      <c r="AB545" s="15">
        <f>SUM(AB534:AB544)</f>
        <v>216.2</v>
      </c>
      <c r="AC545" s="17"/>
      <c r="AD545" s="15">
        <f>SUM(AD534:AD544)</f>
        <v>256.10000000000002</v>
      </c>
      <c r="AE545" s="17"/>
      <c r="AF545" s="15">
        <f>SUM(AF534:AF544)</f>
        <v>245.39999999999998</v>
      </c>
      <c r="AG545" s="17"/>
      <c r="AH545" s="15">
        <f>SUM(AH534:AH544)</f>
        <v>206.7</v>
      </c>
      <c r="AI545" s="17"/>
      <c r="AJ545" s="15">
        <f>SUM(AJ534:AJ544)</f>
        <v>144.70000000000002</v>
      </c>
      <c r="AK545" s="17"/>
      <c r="AL545" s="15">
        <f>SUM(AL534:AL544)</f>
        <v>175.9</v>
      </c>
      <c r="AM545" s="17"/>
      <c r="AN545" s="15">
        <f>SUM(AN534:AN544)</f>
        <v>218.7</v>
      </c>
      <c r="AO545" s="18"/>
      <c r="AP545" s="15">
        <f>SUM(AP534:AP544)</f>
        <v>232.5</v>
      </c>
      <c r="AQ545" s="18"/>
      <c r="AR545" s="15">
        <f>SUM(AR534:AR544)</f>
        <v>146.6</v>
      </c>
      <c r="AS545" s="17"/>
      <c r="AT545" s="15">
        <f>SUM(AT534:AT544)</f>
        <v>207.59999999999997</v>
      </c>
      <c r="AU545" s="17"/>
      <c r="AV545" s="15">
        <f>SUM(AV534:AV544)</f>
        <v>121.60000000000001</v>
      </c>
    </row>
    <row r="546" spans="1:48" x14ac:dyDescent="0.25">
      <c r="A546" s="12"/>
      <c r="B546" s="13"/>
      <c r="C546" s="14"/>
      <c r="E546" s="27"/>
      <c r="F546" s="26"/>
      <c r="G546" s="27"/>
      <c r="H546" s="26"/>
      <c r="I546" s="27"/>
      <c r="J546" s="26"/>
      <c r="K546" s="28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7"/>
      <c r="AN546" s="26"/>
      <c r="AO546" s="28"/>
      <c r="AP546" s="26"/>
      <c r="AQ546" s="28"/>
      <c r="AR546" s="26"/>
      <c r="AS546" s="27"/>
      <c r="AT546" s="26"/>
      <c r="AU546" s="27"/>
      <c r="AV546" s="26"/>
    </row>
    <row r="547" spans="1:48" s="16" customFormat="1" x14ac:dyDescent="0.25">
      <c r="A547" s="12"/>
      <c r="B547" s="13"/>
      <c r="C547" s="14"/>
      <c r="E547" s="110" t="s">
        <v>233</v>
      </c>
      <c r="F547" s="111">
        <v>3.9</v>
      </c>
      <c r="G547" s="27"/>
      <c r="H547" s="26"/>
      <c r="I547" s="27" t="s">
        <v>298</v>
      </c>
      <c r="J547" s="26">
        <v>38.299999999999997</v>
      </c>
      <c r="K547" s="110" t="s">
        <v>233</v>
      </c>
      <c r="L547" s="111">
        <v>3.9</v>
      </c>
      <c r="M547" s="27" t="s">
        <v>298</v>
      </c>
      <c r="N547" s="26">
        <v>38.299999999999997</v>
      </c>
      <c r="O547" s="110" t="s">
        <v>183</v>
      </c>
      <c r="P547" s="111">
        <v>8.8000000000000007</v>
      </c>
      <c r="Q547" s="27" t="s">
        <v>272</v>
      </c>
      <c r="R547" s="26">
        <v>32.799999999999997</v>
      </c>
      <c r="S547" s="27" t="s">
        <v>261</v>
      </c>
      <c r="T547" s="26">
        <v>25.1</v>
      </c>
      <c r="U547" s="27" t="s">
        <v>217</v>
      </c>
      <c r="V547" s="26">
        <v>32.799999999999997</v>
      </c>
      <c r="W547" s="27" t="s">
        <v>272</v>
      </c>
      <c r="X547" s="26">
        <v>32.799999999999997</v>
      </c>
      <c r="Y547" s="27" t="s">
        <v>217</v>
      </c>
      <c r="Z547" s="26">
        <v>32.799999999999997</v>
      </c>
      <c r="AA547" s="27" t="s">
        <v>298</v>
      </c>
      <c r="AB547" s="26">
        <v>38.299999999999997</v>
      </c>
      <c r="AC547" s="27" t="s">
        <v>298</v>
      </c>
      <c r="AD547" s="26">
        <v>38.299999999999997</v>
      </c>
      <c r="AE547" s="27" t="s">
        <v>272</v>
      </c>
      <c r="AF547" s="26">
        <v>32.799999999999997</v>
      </c>
      <c r="AG547" s="27" t="s">
        <v>298</v>
      </c>
      <c r="AH547" s="26">
        <v>38.299999999999997</v>
      </c>
      <c r="AI547" s="27" t="s">
        <v>272</v>
      </c>
      <c r="AJ547" s="26">
        <v>32.799999999999997</v>
      </c>
      <c r="AK547" s="27" t="s">
        <v>217</v>
      </c>
      <c r="AL547" s="26">
        <v>32.799999999999997</v>
      </c>
      <c r="AM547" s="27" t="s">
        <v>272</v>
      </c>
      <c r="AN547" s="26">
        <v>32.799999999999997</v>
      </c>
      <c r="AO547" s="27" t="s">
        <v>272</v>
      </c>
      <c r="AP547" s="26">
        <v>32.799999999999997</v>
      </c>
      <c r="AQ547" s="27" t="s">
        <v>272</v>
      </c>
      <c r="AR547" s="26">
        <v>32.799999999999997</v>
      </c>
      <c r="AS547" s="110" t="s">
        <v>233</v>
      </c>
      <c r="AT547" s="111">
        <v>3.9</v>
      </c>
      <c r="AU547" s="27" t="s">
        <v>261</v>
      </c>
      <c r="AV547" s="26">
        <v>25.1</v>
      </c>
    </row>
    <row r="548" spans="1:48" s="16" customFormat="1" x14ac:dyDescent="0.25">
      <c r="A548" s="12"/>
      <c r="B548" s="13"/>
      <c r="C548" s="14"/>
      <c r="E548" s="27" t="s">
        <v>261</v>
      </c>
      <c r="F548" s="26">
        <v>25.1</v>
      </c>
      <c r="G548" s="27"/>
      <c r="H548" s="26"/>
      <c r="I548" s="110" t="s">
        <v>183</v>
      </c>
      <c r="J548" s="111">
        <v>8.8000000000000007</v>
      </c>
      <c r="K548" s="27" t="s">
        <v>272</v>
      </c>
      <c r="L548" s="26">
        <v>32.799999999999997</v>
      </c>
      <c r="M548" s="27" t="s">
        <v>254</v>
      </c>
      <c r="N548" s="26">
        <v>27.1</v>
      </c>
      <c r="O548" s="27" t="s">
        <v>197</v>
      </c>
      <c r="P548" s="26">
        <v>31.3</v>
      </c>
      <c r="Q548" s="27" t="s">
        <v>242</v>
      </c>
      <c r="R548" s="26">
        <v>26.4</v>
      </c>
      <c r="S548" s="110" t="s">
        <v>214</v>
      </c>
      <c r="T548" s="111">
        <v>7.7</v>
      </c>
      <c r="U548" s="110" t="s">
        <v>206</v>
      </c>
      <c r="V548" s="111">
        <v>3.5</v>
      </c>
      <c r="W548" s="27" t="s">
        <v>217</v>
      </c>
      <c r="X548" s="26">
        <v>32.799999999999997</v>
      </c>
      <c r="Y548" s="110" t="s">
        <v>248</v>
      </c>
      <c r="Z548" s="111">
        <v>2</v>
      </c>
      <c r="AA548" s="27" t="s">
        <v>217</v>
      </c>
      <c r="AB548" s="26">
        <v>32.799999999999997</v>
      </c>
      <c r="AC548" s="27" t="s">
        <v>217</v>
      </c>
      <c r="AD548" s="26">
        <v>32.799999999999997</v>
      </c>
      <c r="AE548" s="27" t="s">
        <v>217</v>
      </c>
      <c r="AF548" s="26">
        <v>32.799999999999997</v>
      </c>
      <c r="AG548" s="27" t="s">
        <v>272</v>
      </c>
      <c r="AH548" s="26">
        <v>32.799999999999997</v>
      </c>
      <c r="AI548" s="27" t="s">
        <v>261</v>
      </c>
      <c r="AJ548" s="26">
        <v>25.1</v>
      </c>
      <c r="AK548" s="110" t="s">
        <v>206</v>
      </c>
      <c r="AL548" s="111">
        <v>3.5</v>
      </c>
      <c r="AM548" s="27" t="s">
        <v>217</v>
      </c>
      <c r="AN548" s="26">
        <v>32.799999999999997</v>
      </c>
      <c r="AO548" s="110" t="s">
        <v>183</v>
      </c>
      <c r="AP548" s="111">
        <v>8.8000000000000007</v>
      </c>
      <c r="AQ548" s="27" t="s">
        <v>254</v>
      </c>
      <c r="AR548" s="26">
        <v>27.1</v>
      </c>
      <c r="AS548" s="27" t="s">
        <v>217</v>
      </c>
      <c r="AT548" s="26">
        <v>32.799999999999997</v>
      </c>
      <c r="AU548" s="110" t="s">
        <v>248</v>
      </c>
      <c r="AV548" s="111">
        <v>2</v>
      </c>
    </row>
    <row r="549" spans="1:48" s="16" customFormat="1" x14ac:dyDescent="0.25">
      <c r="A549" s="12"/>
      <c r="B549" s="13"/>
      <c r="C549" s="14"/>
      <c r="E549" s="110" t="s">
        <v>183</v>
      </c>
      <c r="F549" s="111">
        <v>8.8000000000000007</v>
      </c>
      <c r="G549" s="27"/>
      <c r="H549" s="26"/>
      <c r="I549" s="27" t="s">
        <v>242</v>
      </c>
      <c r="J549" s="26">
        <v>26.4</v>
      </c>
      <c r="K549" s="110" t="s">
        <v>248</v>
      </c>
      <c r="L549" s="111">
        <v>2</v>
      </c>
      <c r="M549" s="110" t="s">
        <v>183</v>
      </c>
      <c r="N549" s="111">
        <v>8.8000000000000007</v>
      </c>
      <c r="O549" s="110" t="s">
        <v>184</v>
      </c>
      <c r="P549" s="111">
        <v>5</v>
      </c>
      <c r="Q549" s="27" t="s">
        <v>197</v>
      </c>
      <c r="R549" s="26">
        <v>31.3</v>
      </c>
      <c r="S549" s="27" t="s">
        <v>242</v>
      </c>
      <c r="T549" s="26">
        <v>26.4</v>
      </c>
      <c r="U549" s="27" t="s">
        <v>242</v>
      </c>
      <c r="V549" s="26">
        <v>26.4</v>
      </c>
      <c r="W549" s="110" t="s">
        <v>183</v>
      </c>
      <c r="X549" s="111">
        <v>8.8000000000000007</v>
      </c>
      <c r="Y549" s="110" t="s">
        <v>183</v>
      </c>
      <c r="Z549" s="111">
        <v>8.8000000000000007</v>
      </c>
      <c r="AA549" s="110" t="s">
        <v>183</v>
      </c>
      <c r="AB549" s="111">
        <v>8.8000000000000007</v>
      </c>
      <c r="AC549" s="27" t="s">
        <v>254</v>
      </c>
      <c r="AD549" s="26">
        <v>27.1</v>
      </c>
      <c r="AE549" s="27" t="s">
        <v>254</v>
      </c>
      <c r="AF549" s="26">
        <v>27.1</v>
      </c>
      <c r="AG549" s="27" t="s">
        <v>217</v>
      </c>
      <c r="AH549" s="26">
        <v>32.799999999999997</v>
      </c>
      <c r="AI549" s="110" t="s">
        <v>183</v>
      </c>
      <c r="AJ549" s="111">
        <v>8.8000000000000007</v>
      </c>
      <c r="AK549" s="27" t="s">
        <v>254</v>
      </c>
      <c r="AL549" s="26">
        <v>27.1</v>
      </c>
      <c r="AM549" s="27" t="s">
        <v>254</v>
      </c>
      <c r="AN549" s="26">
        <v>27.1</v>
      </c>
      <c r="AO549" s="27" t="s">
        <v>177</v>
      </c>
      <c r="AP549" s="26">
        <v>28.2</v>
      </c>
      <c r="AQ549" s="110" t="s">
        <v>248</v>
      </c>
      <c r="AR549" s="111">
        <v>2</v>
      </c>
      <c r="AS549" s="27" t="s">
        <v>254</v>
      </c>
      <c r="AT549" s="26">
        <v>27.1</v>
      </c>
      <c r="AU549" s="27" t="s">
        <v>170</v>
      </c>
      <c r="AV549" s="26">
        <v>28</v>
      </c>
    </row>
    <row r="550" spans="1:48" s="16" customFormat="1" x14ac:dyDescent="0.25">
      <c r="A550" s="12"/>
      <c r="B550" s="13"/>
      <c r="C550" s="14"/>
      <c r="E550" s="27" t="s">
        <v>242</v>
      </c>
      <c r="F550" s="26">
        <v>26.4</v>
      </c>
      <c r="G550" s="27"/>
      <c r="H550" s="26"/>
      <c r="I550" s="27" t="s">
        <v>171</v>
      </c>
      <c r="J550" s="26">
        <v>32.799999999999997</v>
      </c>
      <c r="K550" s="27" t="s">
        <v>242</v>
      </c>
      <c r="L550" s="26">
        <v>26.4</v>
      </c>
      <c r="M550" s="27" t="s">
        <v>242</v>
      </c>
      <c r="N550" s="26">
        <v>26.4</v>
      </c>
      <c r="O550" s="27" t="s">
        <v>213</v>
      </c>
      <c r="P550" s="26">
        <v>34.1</v>
      </c>
      <c r="Q550" s="27" t="s">
        <v>170</v>
      </c>
      <c r="R550" s="26">
        <v>28</v>
      </c>
      <c r="S550" s="27" t="s">
        <v>163</v>
      </c>
      <c r="T550" s="26">
        <v>30.6</v>
      </c>
      <c r="U550" s="27" t="s">
        <v>170</v>
      </c>
      <c r="V550" s="26">
        <v>28</v>
      </c>
      <c r="W550" s="27" t="s">
        <v>163</v>
      </c>
      <c r="X550" s="26">
        <v>30.6</v>
      </c>
      <c r="Y550" s="27" t="s">
        <v>163</v>
      </c>
      <c r="Z550" s="26">
        <v>30.6</v>
      </c>
      <c r="AA550" s="27" t="s">
        <v>242</v>
      </c>
      <c r="AB550" s="26">
        <v>26.4</v>
      </c>
      <c r="AC550" s="110" t="s">
        <v>183</v>
      </c>
      <c r="AD550" s="111">
        <v>8.8000000000000007</v>
      </c>
      <c r="AE550" s="27" t="s">
        <v>242</v>
      </c>
      <c r="AF550" s="26">
        <v>26.4</v>
      </c>
      <c r="AG550" s="27" t="s">
        <v>254</v>
      </c>
      <c r="AH550" s="26">
        <v>27.1</v>
      </c>
      <c r="AI550" s="27" t="s">
        <v>170</v>
      </c>
      <c r="AJ550" s="26">
        <v>28</v>
      </c>
      <c r="AK550" s="110" t="s">
        <v>183</v>
      </c>
      <c r="AL550" s="111">
        <v>8.8000000000000007</v>
      </c>
      <c r="AM550" s="110" t="s">
        <v>183</v>
      </c>
      <c r="AN550" s="111">
        <v>8.8000000000000007</v>
      </c>
      <c r="AO550" s="27" t="s">
        <v>213</v>
      </c>
      <c r="AP550" s="26">
        <v>34.1</v>
      </c>
      <c r="AQ550" s="27" t="s">
        <v>170</v>
      </c>
      <c r="AR550" s="26">
        <v>28</v>
      </c>
      <c r="AS550" s="110" t="s">
        <v>183</v>
      </c>
      <c r="AT550" s="111">
        <v>8.8000000000000007</v>
      </c>
      <c r="AU550" s="27" t="s">
        <v>163</v>
      </c>
      <c r="AV550" s="26">
        <v>30.6</v>
      </c>
    </row>
    <row r="551" spans="1:48" s="16" customFormat="1" x14ac:dyDescent="0.25">
      <c r="A551" s="12"/>
      <c r="B551" s="13"/>
      <c r="C551" s="14"/>
      <c r="E551" s="27" t="s">
        <v>177</v>
      </c>
      <c r="F551" s="26">
        <v>28.2</v>
      </c>
      <c r="G551" s="27"/>
      <c r="H551" s="26"/>
      <c r="I551" s="27" t="s">
        <v>177</v>
      </c>
      <c r="J551" s="26">
        <v>28.2</v>
      </c>
      <c r="K551" s="27" t="s">
        <v>170</v>
      </c>
      <c r="L551" s="26">
        <v>28</v>
      </c>
      <c r="M551" s="27" t="s">
        <v>170</v>
      </c>
      <c r="N551" s="26">
        <v>28</v>
      </c>
      <c r="O551" s="27" t="s">
        <v>163</v>
      </c>
      <c r="P551" s="26">
        <v>30.6</v>
      </c>
      <c r="Q551" s="27" t="s">
        <v>213</v>
      </c>
      <c r="R551" s="26">
        <v>34.1</v>
      </c>
      <c r="S551" s="27" t="s">
        <v>278</v>
      </c>
      <c r="T551" s="26">
        <v>27.5</v>
      </c>
      <c r="U551" s="27" t="s">
        <v>163</v>
      </c>
      <c r="V551" s="26">
        <v>30.6</v>
      </c>
      <c r="W551" s="27" t="s">
        <v>215</v>
      </c>
      <c r="X551" s="26">
        <v>31.7</v>
      </c>
      <c r="Y551" s="27" t="s">
        <v>278</v>
      </c>
      <c r="Z551" s="26">
        <v>27.5</v>
      </c>
      <c r="AA551" s="27" t="s">
        <v>163</v>
      </c>
      <c r="AB551" s="26">
        <v>30.6</v>
      </c>
      <c r="AC551" s="27" t="s">
        <v>242</v>
      </c>
      <c r="AD551" s="26">
        <v>26.4</v>
      </c>
      <c r="AE551" s="27" t="s">
        <v>170</v>
      </c>
      <c r="AF551" s="26">
        <v>28</v>
      </c>
      <c r="AG551" s="27" t="s">
        <v>213</v>
      </c>
      <c r="AH551" s="26">
        <v>34.1</v>
      </c>
      <c r="AI551" s="27" t="s">
        <v>163</v>
      </c>
      <c r="AJ551" s="26">
        <v>30.6</v>
      </c>
      <c r="AK551" s="27" t="s">
        <v>163</v>
      </c>
      <c r="AL551" s="26">
        <v>30.6</v>
      </c>
      <c r="AM551" s="27" t="s">
        <v>242</v>
      </c>
      <c r="AN551" s="26">
        <v>26.4</v>
      </c>
      <c r="AO551" s="27" t="s">
        <v>163</v>
      </c>
      <c r="AP551" s="26">
        <v>30.6</v>
      </c>
      <c r="AQ551" s="27" t="s">
        <v>163</v>
      </c>
      <c r="AR551" s="26">
        <v>30.6</v>
      </c>
      <c r="AS551" s="27" t="s">
        <v>213</v>
      </c>
      <c r="AT551" s="26">
        <v>34.1</v>
      </c>
      <c r="AU551" s="27"/>
      <c r="AV551" s="26"/>
    </row>
    <row r="552" spans="1:48" s="16" customFormat="1" x14ac:dyDescent="0.25">
      <c r="A552" s="12"/>
      <c r="B552" s="13"/>
      <c r="C552" s="14"/>
      <c r="E552" s="27" t="s">
        <v>163</v>
      </c>
      <c r="F552" s="26">
        <v>30.6</v>
      </c>
      <c r="G552" s="27"/>
      <c r="H552" s="26"/>
      <c r="I552" s="27" t="s">
        <v>163</v>
      </c>
      <c r="J552" s="26">
        <v>30.6</v>
      </c>
      <c r="K552" s="27"/>
      <c r="L552" s="26"/>
      <c r="M552" s="27" t="s">
        <v>163</v>
      </c>
      <c r="N552" s="26">
        <v>30.6</v>
      </c>
      <c r="O552" s="27" t="s">
        <v>278</v>
      </c>
      <c r="P552" s="26">
        <v>27.5</v>
      </c>
      <c r="Q552" s="27" t="s">
        <v>163</v>
      </c>
      <c r="R552" s="26">
        <v>30.6</v>
      </c>
      <c r="S552" s="27"/>
      <c r="T552" s="26"/>
      <c r="U552" s="27"/>
      <c r="V552" s="26"/>
      <c r="W552" s="27"/>
      <c r="X552" s="26"/>
      <c r="Y552" s="27"/>
      <c r="Z552" s="26"/>
      <c r="AA552" s="27" t="s">
        <v>278</v>
      </c>
      <c r="AB552" s="26">
        <v>27.5</v>
      </c>
      <c r="AC552" s="27" t="s">
        <v>197</v>
      </c>
      <c r="AD552" s="26">
        <v>31.3</v>
      </c>
      <c r="AE552" s="27" t="s">
        <v>163</v>
      </c>
      <c r="AF552" s="26">
        <v>30.6</v>
      </c>
      <c r="AG552" s="27" t="s">
        <v>163</v>
      </c>
      <c r="AH552" s="26">
        <v>30.6</v>
      </c>
      <c r="AI552" s="27"/>
      <c r="AJ552" s="26"/>
      <c r="AK552" s="27" t="s">
        <v>278</v>
      </c>
      <c r="AL552" s="26">
        <v>27.5</v>
      </c>
      <c r="AM552" s="27" t="s">
        <v>163</v>
      </c>
      <c r="AN552" s="26">
        <v>30.6</v>
      </c>
      <c r="AO552" s="27"/>
      <c r="AP552" s="26"/>
      <c r="AQ552" s="27"/>
      <c r="AR552" s="26"/>
      <c r="AS552" s="27" t="s">
        <v>163</v>
      </c>
      <c r="AT552" s="26">
        <v>30.6</v>
      </c>
      <c r="AU552" s="27"/>
      <c r="AV552" s="26"/>
    </row>
    <row r="553" spans="1:48" s="16" customFormat="1" x14ac:dyDescent="0.25">
      <c r="A553" s="12"/>
      <c r="B553" s="13"/>
      <c r="C553" s="14"/>
      <c r="E553" s="27"/>
      <c r="F553" s="26"/>
      <c r="G553" s="27"/>
      <c r="H553" s="26"/>
      <c r="I553" s="27"/>
      <c r="J553" s="26"/>
      <c r="K553" s="27"/>
      <c r="L553" s="26"/>
      <c r="M553" s="27" t="s">
        <v>278</v>
      </c>
      <c r="N553" s="26">
        <v>27.5</v>
      </c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/>
      <c r="AB553" s="26"/>
      <c r="AC553" s="27" t="s">
        <v>163</v>
      </c>
      <c r="AD553" s="26">
        <v>30.6</v>
      </c>
      <c r="AE553" s="27"/>
      <c r="AF553" s="26"/>
      <c r="AG553" s="27"/>
      <c r="AH553" s="26"/>
      <c r="AI553" s="27"/>
      <c r="AJ553" s="26"/>
      <c r="AK553" s="27"/>
      <c r="AL553" s="26"/>
      <c r="AM553" s="27" t="s">
        <v>278</v>
      </c>
      <c r="AN553" s="26">
        <v>27.5</v>
      </c>
      <c r="AO553" s="27"/>
      <c r="AP553" s="26"/>
      <c r="AQ553" s="27"/>
      <c r="AR553" s="26"/>
      <c r="AS553" s="27"/>
      <c r="AT553" s="26"/>
      <c r="AU553" s="27"/>
      <c r="AV553" s="26"/>
    </row>
    <row r="554" spans="1:48" s="16" customFormat="1" x14ac:dyDescent="0.25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/>
      <c r="AB554" s="26"/>
      <c r="AC554" s="27" t="s">
        <v>278</v>
      </c>
      <c r="AD554" s="26">
        <v>27.5</v>
      </c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  <c r="AU554" s="27"/>
      <c r="AV554" s="26"/>
    </row>
    <row r="555" spans="1:48" s="16" customFormat="1" x14ac:dyDescent="0.25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  <c r="AU555" s="27"/>
      <c r="AV555" s="26"/>
    </row>
    <row r="556" spans="1:48" s="10" customFormat="1" x14ac:dyDescent="0.25">
      <c r="A556" s="12"/>
      <c r="B556" s="13"/>
      <c r="C556" s="14"/>
      <c r="E556" s="17"/>
      <c r="F556" s="15">
        <f>SUM(F545:F555)</f>
        <v>330.40000000000003</v>
      </c>
      <c r="G556" s="17"/>
      <c r="H556" s="15"/>
      <c r="I556" s="17"/>
      <c r="J556" s="15">
        <f>SUM(J545:J555)</f>
        <v>422.7</v>
      </c>
      <c r="K556" s="18"/>
      <c r="L556" s="15">
        <f>SUM(L545:L555)</f>
        <v>293</v>
      </c>
      <c r="M556" s="17"/>
      <c r="N556" s="15">
        <f>SUM(N545:N555)</f>
        <v>417.30000000000007</v>
      </c>
      <c r="O556" s="17"/>
      <c r="P556" s="15">
        <f>SUM(P545:P555)</f>
        <v>343.90000000000003</v>
      </c>
      <c r="Q556" s="17"/>
      <c r="R556" s="15">
        <f>SUM(R545:R555)</f>
        <v>393.5</v>
      </c>
      <c r="S556" s="17"/>
      <c r="T556" s="15">
        <f>SUM(T545:T555)</f>
        <v>326.10000000000002</v>
      </c>
      <c r="U556" s="17"/>
      <c r="V556" s="15">
        <f>SUM(V545:V555)</f>
        <v>334.8</v>
      </c>
      <c r="W556" s="17"/>
      <c r="X556" s="15">
        <f>SUM(X545:X555)</f>
        <v>360.9</v>
      </c>
      <c r="Y556" s="17"/>
      <c r="Z556" s="15">
        <f>SUM(Z545:Z555)</f>
        <v>268.39999999999998</v>
      </c>
      <c r="AA556" s="17"/>
      <c r="AB556" s="15">
        <f>SUM(AB545:AB555)</f>
        <v>380.6</v>
      </c>
      <c r="AC556" s="17"/>
      <c r="AD556" s="15">
        <f>SUM(AD545:AD555)</f>
        <v>478.90000000000009</v>
      </c>
      <c r="AE556" s="17"/>
      <c r="AF556" s="15">
        <f>SUM(AF545:AF555)</f>
        <v>423.1</v>
      </c>
      <c r="AG556" s="17"/>
      <c r="AH556" s="15">
        <f>SUM(AH545:AH555)</f>
        <v>402.40000000000009</v>
      </c>
      <c r="AI556" s="17"/>
      <c r="AJ556" s="15">
        <f>SUM(AJ545:AJ555)</f>
        <v>270</v>
      </c>
      <c r="AK556" s="17"/>
      <c r="AL556" s="15">
        <f>SUM(AL545:AL555)</f>
        <v>306.2</v>
      </c>
      <c r="AM556" s="17"/>
      <c r="AN556" s="15">
        <f>SUM(AN545:AN555)</f>
        <v>404.70000000000005</v>
      </c>
      <c r="AO556" s="18"/>
      <c r="AP556" s="15">
        <f>SUM(AP545:AP555)</f>
        <v>367.00000000000006</v>
      </c>
      <c r="AQ556" s="18"/>
      <c r="AR556" s="15">
        <f>SUM(AR545:AR555)</f>
        <v>267.09999999999997</v>
      </c>
      <c r="AS556" s="17"/>
      <c r="AT556" s="15">
        <f>SUM(AT545:AT555)</f>
        <v>344.90000000000003</v>
      </c>
      <c r="AU556" s="17"/>
      <c r="AV556" s="15">
        <f>SUM(AV545:AV555)</f>
        <v>207.3</v>
      </c>
    </row>
    <row r="557" spans="1:48" x14ac:dyDescent="0.25">
      <c r="A557" s="12"/>
      <c r="B557" s="13"/>
      <c r="C557" s="14"/>
      <c r="E557" s="27"/>
      <c r="F557" s="26"/>
      <c r="G557" s="27"/>
      <c r="H557" s="26"/>
      <c r="I557" s="27"/>
      <c r="J557" s="26"/>
      <c r="K557" s="28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7"/>
      <c r="AN557" s="26"/>
      <c r="AO557" s="28"/>
      <c r="AP557" s="26"/>
      <c r="AQ557" s="28"/>
      <c r="AR557" s="26"/>
      <c r="AS557" s="27"/>
      <c r="AT557" s="26"/>
      <c r="AU557" s="27"/>
      <c r="AV557" s="26"/>
    </row>
    <row r="558" spans="1:48" s="16" customFormat="1" x14ac:dyDescent="0.25">
      <c r="A558" s="12"/>
      <c r="B558" s="13"/>
      <c r="C558" s="14"/>
      <c r="E558" s="110" t="s">
        <v>261</v>
      </c>
      <c r="F558" s="111">
        <v>6.4</v>
      </c>
      <c r="G558" s="27"/>
      <c r="H558" s="26"/>
      <c r="I558" s="27" t="s">
        <v>298</v>
      </c>
      <c r="J558" s="26">
        <v>37.6</v>
      </c>
      <c r="K558" s="110" t="s">
        <v>272</v>
      </c>
      <c r="L558" s="111">
        <v>7.6</v>
      </c>
      <c r="M558" s="27" t="s">
        <v>298</v>
      </c>
      <c r="N558" s="26">
        <v>37.6</v>
      </c>
      <c r="O558" s="27" t="s">
        <v>197</v>
      </c>
      <c r="P558" s="26">
        <v>36</v>
      </c>
      <c r="Q558" s="110" t="s">
        <v>272</v>
      </c>
      <c r="R558" s="111">
        <v>3.4</v>
      </c>
      <c r="S558" s="110" t="s">
        <v>261</v>
      </c>
      <c r="T558" s="111">
        <v>6.4</v>
      </c>
      <c r="U558" s="27" t="s">
        <v>217</v>
      </c>
      <c r="V558" s="26">
        <v>27.3</v>
      </c>
      <c r="W558" s="110" t="s">
        <v>272</v>
      </c>
      <c r="X558" s="111">
        <v>3.4</v>
      </c>
      <c r="Y558" s="27" t="s">
        <v>217</v>
      </c>
      <c r="Z558" s="26">
        <v>27.3</v>
      </c>
      <c r="AA558" s="27" t="s">
        <v>298</v>
      </c>
      <c r="AB558" s="26">
        <v>37.6</v>
      </c>
      <c r="AC558" s="27" t="s">
        <v>298</v>
      </c>
      <c r="AD558" s="26">
        <v>37.6</v>
      </c>
      <c r="AE558" s="110" t="s">
        <v>272</v>
      </c>
      <c r="AF558" s="111">
        <v>3.4</v>
      </c>
      <c r="AG558" s="27" t="s">
        <v>298</v>
      </c>
      <c r="AH558" s="26">
        <v>37.6</v>
      </c>
      <c r="AI558" s="110" t="s">
        <v>272</v>
      </c>
      <c r="AJ558" s="111">
        <v>3.4</v>
      </c>
      <c r="AK558" s="27" t="s">
        <v>217</v>
      </c>
      <c r="AL558" s="26">
        <v>27.3</v>
      </c>
      <c r="AM558" s="110" t="s">
        <v>272</v>
      </c>
      <c r="AN558" s="111">
        <v>3.4</v>
      </c>
      <c r="AO558" s="110" t="s">
        <v>272</v>
      </c>
      <c r="AP558" s="111">
        <v>3.4</v>
      </c>
      <c r="AQ558" s="110" t="s">
        <v>272</v>
      </c>
      <c r="AR558" s="111">
        <v>3.4</v>
      </c>
      <c r="AS558" s="27" t="s">
        <v>217</v>
      </c>
      <c r="AT558" s="26">
        <v>27.3</v>
      </c>
      <c r="AU558" s="110" t="s">
        <v>261</v>
      </c>
      <c r="AV558" s="111">
        <v>6.4</v>
      </c>
    </row>
    <row r="559" spans="1:48" s="16" customFormat="1" x14ac:dyDescent="0.25">
      <c r="A559" s="12"/>
      <c r="B559" s="13"/>
      <c r="C559" s="14"/>
      <c r="E559" s="27" t="s">
        <v>242</v>
      </c>
      <c r="F559" s="26">
        <v>32.299999999999997</v>
      </c>
      <c r="G559" s="27"/>
      <c r="H559" s="26"/>
      <c r="I559" s="27" t="s">
        <v>242</v>
      </c>
      <c r="J559" s="26">
        <v>32.299999999999997</v>
      </c>
      <c r="K559" s="27" t="s">
        <v>242</v>
      </c>
      <c r="L559" s="26">
        <v>32.299999999999997</v>
      </c>
      <c r="M559" s="27" t="s">
        <v>254</v>
      </c>
      <c r="N559" s="26">
        <v>29.5</v>
      </c>
      <c r="O559" s="27" t="s">
        <v>213</v>
      </c>
      <c r="P559" s="26">
        <v>22.5</v>
      </c>
      <c r="Q559" s="27" t="s">
        <v>242</v>
      </c>
      <c r="R559" s="26">
        <v>32.299999999999997</v>
      </c>
      <c r="S559" s="27" t="s">
        <v>242</v>
      </c>
      <c r="T559" s="26">
        <v>32.299999999999997</v>
      </c>
      <c r="U559" s="27" t="s">
        <v>242</v>
      </c>
      <c r="V559" s="26">
        <v>32.299999999999997</v>
      </c>
      <c r="W559" s="27" t="s">
        <v>217</v>
      </c>
      <c r="X559" s="26">
        <v>27.3</v>
      </c>
      <c r="Y559" s="27" t="s">
        <v>163</v>
      </c>
      <c r="Z559" s="26">
        <v>29.1</v>
      </c>
      <c r="AA559" s="27" t="s">
        <v>217</v>
      </c>
      <c r="AB559" s="26">
        <v>27.3</v>
      </c>
      <c r="AC559" s="27" t="s">
        <v>217</v>
      </c>
      <c r="AD559" s="26">
        <v>27.3</v>
      </c>
      <c r="AE559" s="27" t="s">
        <v>217</v>
      </c>
      <c r="AF559" s="26">
        <v>27.3</v>
      </c>
      <c r="AG559" s="110" t="s">
        <v>272</v>
      </c>
      <c r="AH559" s="111">
        <v>3.4</v>
      </c>
      <c r="AI559" s="110" t="s">
        <v>261</v>
      </c>
      <c r="AJ559" s="111">
        <v>6.4</v>
      </c>
      <c r="AK559" s="27" t="s">
        <v>254</v>
      </c>
      <c r="AL559" s="26">
        <v>29.5</v>
      </c>
      <c r="AM559" s="27" t="s">
        <v>217</v>
      </c>
      <c r="AN559" s="26">
        <v>27.3</v>
      </c>
      <c r="AO559" s="110" t="s">
        <v>177</v>
      </c>
      <c r="AP559" s="111">
        <v>9</v>
      </c>
      <c r="AQ559" s="27" t="s">
        <v>254</v>
      </c>
      <c r="AR559" s="26">
        <v>29.5</v>
      </c>
      <c r="AS559" s="27" t="s">
        <v>254</v>
      </c>
      <c r="AT559" s="26">
        <v>29.5</v>
      </c>
      <c r="AU559" s="110" t="s">
        <v>170</v>
      </c>
      <c r="AV559" s="111">
        <v>2.9</v>
      </c>
    </row>
    <row r="560" spans="1:48" s="16" customFormat="1" x14ac:dyDescent="0.25">
      <c r="A560" s="12"/>
      <c r="B560" s="13"/>
      <c r="C560" s="14"/>
      <c r="E560" s="110" t="s">
        <v>177</v>
      </c>
      <c r="F560" s="111">
        <v>9</v>
      </c>
      <c r="G560" s="27"/>
      <c r="H560" s="26"/>
      <c r="I560" s="110" t="s">
        <v>171</v>
      </c>
      <c r="J560" s="111">
        <v>8.6999999999999993</v>
      </c>
      <c r="K560" s="110" t="s">
        <v>170</v>
      </c>
      <c r="L560" s="111">
        <v>2.9</v>
      </c>
      <c r="M560" s="27" t="s">
        <v>242</v>
      </c>
      <c r="N560" s="26">
        <v>32.299999999999997</v>
      </c>
      <c r="O560" s="27" t="s">
        <v>163</v>
      </c>
      <c r="P560" s="26">
        <v>29.1</v>
      </c>
      <c r="Q560" s="27" t="s">
        <v>197</v>
      </c>
      <c r="R560" s="26">
        <v>36</v>
      </c>
      <c r="S560" s="27" t="s">
        <v>163</v>
      </c>
      <c r="T560" s="26">
        <v>29.1</v>
      </c>
      <c r="U560" s="110" t="s">
        <v>170</v>
      </c>
      <c r="V560" s="111">
        <v>2.9</v>
      </c>
      <c r="W560" s="27" t="s">
        <v>163</v>
      </c>
      <c r="X560" s="26">
        <v>29.1</v>
      </c>
      <c r="Y560" s="27" t="s">
        <v>278</v>
      </c>
      <c r="Z560" s="26">
        <v>25.3</v>
      </c>
      <c r="AA560" s="27" t="s">
        <v>242</v>
      </c>
      <c r="AB560" s="26">
        <v>32.299999999999997</v>
      </c>
      <c r="AC560" s="27" t="s">
        <v>254</v>
      </c>
      <c r="AD560" s="26">
        <v>29.5</v>
      </c>
      <c r="AE560" s="27" t="s">
        <v>254</v>
      </c>
      <c r="AF560" s="26">
        <v>29.5</v>
      </c>
      <c r="AG560" s="27" t="s">
        <v>217</v>
      </c>
      <c r="AH560" s="26">
        <v>27.3</v>
      </c>
      <c r="AI560" s="110" t="s">
        <v>170</v>
      </c>
      <c r="AJ560" s="111">
        <v>2.9</v>
      </c>
      <c r="AK560" s="27" t="s">
        <v>163</v>
      </c>
      <c r="AL560" s="26">
        <v>29.1</v>
      </c>
      <c r="AM560" s="27" t="s">
        <v>254</v>
      </c>
      <c r="AN560" s="26">
        <v>29.5</v>
      </c>
      <c r="AO560" s="27" t="s">
        <v>213</v>
      </c>
      <c r="AP560" s="26">
        <v>22.5</v>
      </c>
      <c r="AQ560" s="110" t="s">
        <v>170</v>
      </c>
      <c r="AR560" s="111">
        <v>2.9</v>
      </c>
      <c r="AS560" s="27" t="s">
        <v>213</v>
      </c>
      <c r="AT560" s="26">
        <v>22.5</v>
      </c>
      <c r="AU560" s="27" t="s">
        <v>163</v>
      </c>
      <c r="AV560" s="26">
        <v>29.1</v>
      </c>
    </row>
    <row r="561" spans="1:48" s="16" customFormat="1" x14ac:dyDescent="0.25">
      <c r="A561" s="12"/>
      <c r="B561" s="13"/>
      <c r="C561" s="14"/>
      <c r="E561" s="27" t="s">
        <v>163</v>
      </c>
      <c r="F561" s="26">
        <v>29.1</v>
      </c>
      <c r="G561" s="27"/>
      <c r="H561" s="26"/>
      <c r="I561" s="110" t="s">
        <v>177</v>
      </c>
      <c r="J561" s="111">
        <v>9</v>
      </c>
      <c r="K561" s="27"/>
      <c r="L561" s="26"/>
      <c r="M561" s="110" t="s">
        <v>170</v>
      </c>
      <c r="N561" s="111">
        <v>2.9</v>
      </c>
      <c r="O561" s="27" t="s">
        <v>278</v>
      </c>
      <c r="P561" s="26">
        <v>25.3</v>
      </c>
      <c r="Q561" s="110" t="s">
        <v>170</v>
      </c>
      <c r="R561" s="111">
        <v>2.9</v>
      </c>
      <c r="S561" s="27" t="s">
        <v>278</v>
      </c>
      <c r="T561" s="26">
        <v>25.3</v>
      </c>
      <c r="U561" s="27" t="s">
        <v>163</v>
      </c>
      <c r="V561" s="26">
        <v>29.1</v>
      </c>
      <c r="W561" s="110" t="s">
        <v>215</v>
      </c>
      <c r="X561" s="111">
        <v>11.6</v>
      </c>
      <c r="Y561" s="27"/>
      <c r="Z561" s="26"/>
      <c r="AA561" s="27" t="s">
        <v>163</v>
      </c>
      <c r="AB561" s="26">
        <v>29.1</v>
      </c>
      <c r="AC561" s="27" t="s">
        <v>242</v>
      </c>
      <c r="AD561" s="26">
        <v>32.299999999999997</v>
      </c>
      <c r="AE561" s="27" t="s">
        <v>242</v>
      </c>
      <c r="AF561" s="26">
        <v>32.299999999999997</v>
      </c>
      <c r="AG561" s="27" t="s">
        <v>254</v>
      </c>
      <c r="AH561" s="26">
        <v>29.5</v>
      </c>
      <c r="AI561" s="27" t="s">
        <v>163</v>
      </c>
      <c r="AJ561" s="26">
        <v>29.1</v>
      </c>
      <c r="AK561" s="27" t="s">
        <v>278</v>
      </c>
      <c r="AL561" s="26">
        <v>25.3</v>
      </c>
      <c r="AM561" s="27" t="s">
        <v>242</v>
      </c>
      <c r="AN561" s="26">
        <v>32.299999999999997</v>
      </c>
      <c r="AO561" s="27" t="s">
        <v>163</v>
      </c>
      <c r="AP561" s="26">
        <v>29.1</v>
      </c>
      <c r="AQ561" s="27" t="s">
        <v>163</v>
      </c>
      <c r="AR561" s="26">
        <v>29.1</v>
      </c>
      <c r="AS561" s="27" t="s">
        <v>163</v>
      </c>
      <c r="AT561" s="26">
        <v>29.1</v>
      </c>
      <c r="AU561" s="27"/>
      <c r="AV561" s="26"/>
    </row>
    <row r="562" spans="1:48" s="16" customFormat="1" x14ac:dyDescent="0.25">
      <c r="A562" s="12"/>
      <c r="B562" s="13"/>
      <c r="C562" s="14"/>
      <c r="E562" s="27"/>
      <c r="F562" s="26"/>
      <c r="G562" s="27"/>
      <c r="H562" s="26"/>
      <c r="I562" s="27" t="s">
        <v>163</v>
      </c>
      <c r="J562" s="26">
        <v>29.1</v>
      </c>
      <c r="K562" s="27"/>
      <c r="L562" s="26"/>
      <c r="M562" s="27" t="s">
        <v>163</v>
      </c>
      <c r="N562" s="26">
        <v>29.1</v>
      </c>
      <c r="O562" s="27"/>
      <c r="P562" s="26"/>
      <c r="Q562" s="27" t="s">
        <v>213</v>
      </c>
      <c r="R562" s="26">
        <v>22.5</v>
      </c>
      <c r="S562" s="27"/>
      <c r="T562" s="26"/>
      <c r="U562" s="27"/>
      <c r="V562" s="26"/>
      <c r="W562" s="27"/>
      <c r="X562" s="26"/>
      <c r="Y562" s="27"/>
      <c r="Z562" s="26"/>
      <c r="AA562" s="27" t="s">
        <v>278</v>
      </c>
      <c r="AB562" s="26">
        <v>25.3</v>
      </c>
      <c r="AC562" s="27" t="s">
        <v>197</v>
      </c>
      <c r="AD562" s="26">
        <v>36</v>
      </c>
      <c r="AE562" s="110" t="s">
        <v>170</v>
      </c>
      <c r="AF562" s="111">
        <v>2.9</v>
      </c>
      <c r="AG562" s="27" t="s">
        <v>213</v>
      </c>
      <c r="AH562" s="26">
        <v>22.5</v>
      </c>
      <c r="AI562" s="27"/>
      <c r="AJ562" s="26"/>
      <c r="AK562" s="27"/>
      <c r="AL562" s="26"/>
      <c r="AM562" s="27" t="s">
        <v>163</v>
      </c>
      <c r="AN562" s="26">
        <v>29.1</v>
      </c>
      <c r="AO562" s="27"/>
      <c r="AP562" s="26"/>
      <c r="AQ562" s="27"/>
      <c r="AR562" s="26"/>
      <c r="AS562" s="27"/>
      <c r="AT562" s="26"/>
      <c r="AU562" s="27"/>
      <c r="AV562" s="26"/>
    </row>
    <row r="563" spans="1:48" s="16" customFormat="1" x14ac:dyDescent="0.25">
      <c r="A563" s="12"/>
      <c r="B563" s="13"/>
      <c r="C563" s="14"/>
      <c r="E563" s="27"/>
      <c r="F563" s="26"/>
      <c r="G563" s="27"/>
      <c r="H563" s="26"/>
      <c r="I563" s="27"/>
      <c r="J563" s="26"/>
      <c r="K563" s="27"/>
      <c r="L563" s="26"/>
      <c r="M563" s="27" t="s">
        <v>278</v>
      </c>
      <c r="N563" s="26">
        <v>25.3</v>
      </c>
      <c r="O563" s="27"/>
      <c r="P563" s="26"/>
      <c r="Q563" s="27" t="s">
        <v>163</v>
      </c>
      <c r="R563" s="26">
        <v>29.1</v>
      </c>
      <c r="S563" s="27"/>
      <c r="T563" s="26"/>
      <c r="U563" s="27"/>
      <c r="V563" s="26"/>
      <c r="W563" s="27"/>
      <c r="X563" s="26"/>
      <c r="Y563" s="27"/>
      <c r="Z563" s="26"/>
      <c r="AA563" s="27"/>
      <c r="AB563" s="26"/>
      <c r="AC563" s="27" t="s">
        <v>163</v>
      </c>
      <c r="AD563" s="26">
        <v>29.1</v>
      </c>
      <c r="AE563" s="27" t="s">
        <v>163</v>
      </c>
      <c r="AF563" s="26">
        <v>29.1</v>
      </c>
      <c r="AG563" s="27" t="s">
        <v>163</v>
      </c>
      <c r="AH563" s="26">
        <v>29.1</v>
      </c>
      <c r="AI563" s="27"/>
      <c r="AJ563" s="26"/>
      <c r="AK563" s="27"/>
      <c r="AL563" s="26"/>
      <c r="AM563" s="27" t="s">
        <v>278</v>
      </c>
      <c r="AN563" s="26">
        <v>25.3</v>
      </c>
      <c r="AO563" s="27"/>
      <c r="AP563" s="26"/>
      <c r="AQ563" s="27"/>
      <c r="AR563" s="26"/>
      <c r="AS563" s="27"/>
      <c r="AT563" s="26"/>
      <c r="AU563" s="27"/>
      <c r="AV563" s="26"/>
    </row>
    <row r="564" spans="1:48" s="16" customFormat="1" x14ac:dyDescent="0.25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/>
      <c r="AB564" s="26"/>
      <c r="AC564" s="27" t="s">
        <v>278</v>
      </c>
      <c r="AD564" s="26">
        <v>25.3</v>
      </c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  <c r="AU564" s="27"/>
      <c r="AV564" s="26"/>
    </row>
    <row r="565" spans="1:48" s="16" customFormat="1" x14ac:dyDescent="0.25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  <c r="AU565" s="27"/>
      <c r="AV565" s="26"/>
    </row>
    <row r="566" spans="1:48" s="10" customFormat="1" x14ac:dyDescent="0.25">
      <c r="A566" s="12"/>
      <c r="B566" s="13"/>
      <c r="C566" s="14"/>
      <c r="E566" s="17"/>
      <c r="F566" s="15">
        <f>SUM(F556:F565)</f>
        <v>407.20000000000005</v>
      </c>
      <c r="G566" s="17"/>
      <c r="H566" s="15"/>
      <c r="I566" s="17"/>
      <c r="J566" s="15">
        <f>SUM(J556:J565)</f>
        <v>539.4</v>
      </c>
      <c r="K566" s="18"/>
      <c r="L566" s="15">
        <f>SUM(L556:L565)</f>
        <v>335.8</v>
      </c>
      <c r="M566" s="17"/>
      <c r="N566" s="15">
        <f>SUM(N556:N565)</f>
        <v>574</v>
      </c>
      <c r="O566" s="17"/>
      <c r="P566" s="15">
        <f>SUM(P556:P565)</f>
        <v>456.80000000000007</v>
      </c>
      <c r="Q566" s="17"/>
      <c r="R566" s="15">
        <f>SUM(R556:R565)</f>
        <v>519.69999999999993</v>
      </c>
      <c r="S566" s="17"/>
      <c r="T566" s="15">
        <f>SUM(T556:T565)</f>
        <v>419.20000000000005</v>
      </c>
      <c r="U566" s="17"/>
      <c r="V566" s="15">
        <f>SUM(V556:V565)</f>
        <v>426.40000000000003</v>
      </c>
      <c r="W566" s="17"/>
      <c r="X566" s="15">
        <f>SUM(X556:X565)</f>
        <v>432.3</v>
      </c>
      <c r="Y566" s="17"/>
      <c r="Z566" s="15">
        <f>SUM(Z556:Z565)</f>
        <v>350.1</v>
      </c>
      <c r="AA566" s="17"/>
      <c r="AB566" s="15">
        <f>SUM(AB556:AB565)</f>
        <v>532.20000000000005</v>
      </c>
      <c r="AC566" s="17"/>
      <c r="AD566" s="15">
        <f>SUM(AD556:AD565)</f>
        <v>696</v>
      </c>
      <c r="AE566" s="17"/>
      <c r="AF566" s="15">
        <f>SUM(AF556:AF565)</f>
        <v>547.6</v>
      </c>
      <c r="AG566" s="17"/>
      <c r="AH566" s="15">
        <f>SUM(AH556:AH565)</f>
        <v>551.80000000000007</v>
      </c>
      <c r="AI566" s="17"/>
      <c r="AJ566" s="15">
        <f>SUM(AJ556:AJ565)</f>
        <v>311.79999999999995</v>
      </c>
      <c r="AK566" s="17"/>
      <c r="AL566" s="15">
        <f>SUM(AL556:AL565)</f>
        <v>417.40000000000003</v>
      </c>
      <c r="AM566" s="17"/>
      <c r="AN566" s="15">
        <f>SUM(AN556:AN565)</f>
        <v>551.6</v>
      </c>
      <c r="AO566" s="18"/>
      <c r="AP566" s="15">
        <f>SUM(AP556:AP565)</f>
        <v>431.00000000000006</v>
      </c>
      <c r="AQ566" s="18"/>
      <c r="AR566" s="15">
        <f>SUM(AR556:AR565)</f>
        <v>331.99999999999994</v>
      </c>
      <c r="AS566" s="17"/>
      <c r="AT566" s="15">
        <f>SUM(AT556:AT565)</f>
        <v>453.30000000000007</v>
      </c>
      <c r="AU566" s="17"/>
      <c r="AV566" s="15">
        <f>SUM(AV556:AV565)</f>
        <v>245.70000000000002</v>
      </c>
    </row>
    <row r="567" spans="1:48" ht="13.5" customHeight="1" x14ac:dyDescent="0.25">
      <c r="A567" s="12"/>
      <c r="B567" s="13"/>
      <c r="C567" s="14"/>
      <c r="E567" s="27"/>
      <c r="F567" s="26"/>
      <c r="G567" s="27"/>
      <c r="H567" s="26"/>
      <c r="I567" s="27"/>
      <c r="J567" s="26"/>
      <c r="K567" s="28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7"/>
      <c r="AN567" s="26"/>
      <c r="AO567" s="28"/>
      <c r="AP567" s="26"/>
      <c r="AQ567" s="28"/>
      <c r="AR567" s="26"/>
      <c r="AS567" s="27"/>
      <c r="AT567" s="26"/>
      <c r="AU567" s="27"/>
      <c r="AV567" s="26"/>
    </row>
    <row r="568" spans="1:48" s="16" customFormat="1" x14ac:dyDescent="0.25">
      <c r="A568" s="12"/>
      <c r="B568" s="13"/>
      <c r="C568" s="14"/>
      <c r="E568" s="110" t="s">
        <v>242</v>
      </c>
      <c r="F568" s="111">
        <v>7.1</v>
      </c>
      <c r="G568" s="27"/>
      <c r="H568" s="26"/>
      <c r="I568" s="27" t="s">
        <v>298</v>
      </c>
      <c r="J568" s="26">
        <v>39.6</v>
      </c>
      <c r="K568" s="110" t="s">
        <v>242</v>
      </c>
      <c r="L568" s="111">
        <v>7.1</v>
      </c>
      <c r="M568" s="27" t="s">
        <v>298</v>
      </c>
      <c r="N568" s="26">
        <v>39.6</v>
      </c>
      <c r="O568" s="110" t="s">
        <v>197</v>
      </c>
      <c r="P568" s="111">
        <v>5.9</v>
      </c>
      <c r="Q568" s="110" t="s">
        <v>242</v>
      </c>
      <c r="R568" s="111">
        <v>7.1</v>
      </c>
      <c r="S568" s="110" t="s">
        <v>242</v>
      </c>
      <c r="T568" s="111">
        <v>7.1</v>
      </c>
      <c r="U568" s="110" t="s">
        <v>217</v>
      </c>
      <c r="V568" s="111">
        <v>3.6</v>
      </c>
      <c r="W568" s="110" t="s">
        <v>217</v>
      </c>
      <c r="X568" s="111">
        <v>3.6</v>
      </c>
      <c r="Y568" s="110" t="s">
        <v>217</v>
      </c>
      <c r="Z568" s="111">
        <v>3.6</v>
      </c>
      <c r="AA568" s="27" t="s">
        <v>298</v>
      </c>
      <c r="AB568" s="26">
        <v>39.6</v>
      </c>
      <c r="AC568" s="27" t="s">
        <v>298</v>
      </c>
      <c r="AD568" s="26">
        <v>39.6</v>
      </c>
      <c r="AE568" s="110" t="s">
        <v>217</v>
      </c>
      <c r="AF568" s="111">
        <v>3.6</v>
      </c>
      <c r="AG568" s="27" t="s">
        <v>298</v>
      </c>
      <c r="AH568" s="26">
        <v>39.6</v>
      </c>
      <c r="AI568" s="27" t="s">
        <v>163</v>
      </c>
      <c r="AJ568" s="26">
        <v>28.3</v>
      </c>
      <c r="AK568" s="110" t="s">
        <v>217</v>
      </c>
      <c r="AL568" s="111">
        <v>3.6</v>
      </c>
      <c r="AM568" s="110" t="s">
        <v>217</v>
      </c>
      <c r="AN568" s="111">
        <v>3.6</v>
      </c>
      <c r="AO568" s="110" t="s">
        <v>213</v>
      </c>
      <c r="AP568" s="111">
        <v>2.9</v>
      </c>
      <c r="AQ568" s="27" t="s">
        <v>254</v>
      </c>
      <c r="AR568" s="26">
        <v>30.7</v>
      </c>
      <c r="AS568" s="110" t="s">
        <v>217</v>
      </c>
      <c r="AT568" s="111">
        <v>3.6</v>
      </c>
      <c r="AU568" s="27" t="s">
        <v>163</v>
      </c>
      <c r="AV568" s="26">
        <v>28.3</v>
      </c>
    </row>
    <row r="569" spans="1:48" s="16" customFormat="1" x14ac:dyDescent="0.25">
      <c r="A569" s="12"/>
      <c r="B569" s="13"/>
      <c r="C569" s="14"/>
      <c r="E569" s="27" t="s">
        <v>163</v>
      </c>
      <c r="F569" s="26">
        <v>28.3</v>
      </c>
      <c r="G569" s="27"/>
      <c r="H569" s="26"/>
      <c r="I569" s="110" t="s">
        <v>242</v>
      </c>
      <c r="J569" s="111">
        <v>7.1</v>
      </c>
      <c r="K569" s="27"/>
      <c r="L569" s="26"/>
      <c r="M569" s="27" t="s">
        <v>254</v>
      </c>
      <c r="N569" s="26">
        <v>30.7</v>
      </c>
      <c r="O569" s="110" t="s">
        <v>213</v>
      </c>
      <c r="P569" s="111">
        <v>2.9</v>
      </c>
      <c r="Q569" s="110" t="s">
        <v>197</v>
      </c>
      <c r="R569" s="111">
        <v>5.9</v>
      </c>
      <c r="S569" s="27" t="s">
        <v>163</v>
      </c>
      <c r="T569" s="26">
        <v>28.3</v>
      </c>
      <c r="U569" s="110" t="s">
        <v>242</v>
      </c>
      <c r="V569" s="111">
        <v>7.1</v>
      </c>
      <c r="W569" s="27" t="s">
        <v>163</v>
      </c>
      <c r="X569" s="26">
        <v>28.3</v>
      </c>
      <c r="Y569" s="27" t="s">
        <v>163</v>
      </c>
      <c r="Z569" s="26">
        <v>28.3</v>
      </c>
      <c r="AA569" s="110" t="s">
        <v>217</v>
      </c>
      <c r="AB569" s="111">
        <v>3.6</v>
      </c>
      <c r="AC569" s="110" t="s">
        <v>217</v>
      </c>
      <c r="AD569" s="111">
        <v>3.6</v>
      </c>
      <c r="AE569" s="27" t="s">
        <v>254</v>
      </c>
      <c r="AF569" s="26">
        <v>30.7</v>
      </c>
      <c r="AG569" s="110" t="s">
        <v>217</v>
      </c>
      <c r="AH569" s="111">
        <v>3.6</v>
      </c>
      <c r="AI569" s="27"/>
      <c r="AJ569" s="26"/>
      <c r="AK569" s="27" t="s">
        <v>254</v>
      </c>
      <c r="AL569" s="26">
        <v>30.7</v>
      </c>
      <c r="AM569" s="27" t="s">
        <v>254</v>
      </c>
      <c r="AN569" s="26">
        <v>30.7</v>
      </c>
      <c r="AO569" s="27" t="s">
        <v>163</v>
      </c>
      <c r="AP569" s="26">
        <v>28.3</v>
      </c>
      <c r="AQ569" s="27" t="s">
        <v>163</v>
      </c>
      <c r="AR569" s="26">
        <v>28.3</v>
      </c>
      <c r="AS569" s="27" t="s">
        <v>254</v>
      </c>
      <c r="AT569" s="26">
        <v>30.7</v>
      </c>
      <c r="AU569" s="27"/>
      <c r="AV569" s="26"/>
    </row>
    <row r="570" spans="1:48" s="16" customFormat="1" x14ac:dyDescent="0.25">
      <c r="A570" s="12"/>
      <c r="B570" s="13"/>
      <c r="C570" s="14"/>
      <c r="E570" s="27"/>
      <c r="F570" s="26"/>
      <c r="G570" s="27"/>
      <c r="H570" s="26"/>
      <c r="I570" s="112" t="s">
        <v>163</v>
      </c>
      <c r="J570" s="113">
        <v>70.8</v>
      </c>
      <c r="K570" s="27"/>
      <c r="L570" s="26"/>
      <c r="M570" s="110" t="s">
        <v>242</v>
      </c>
      <c r="N570" s="111">
        <v>7.1</v>
      </c>
      <c r="O570" s="27" t="s">
        <v>163</v>
      </c>
      <c r="P570" s="26">
        <v>28.3</v>
      </c>
      <c r="Q570" s="110" t="s">
        <v>213</v>
      </c>
      <c r="R570" s="111">
        <v>2.9</v>
      </c>
      <c r="S570" s="27" t="s">
        <v>278</v>
      </c>
      <c r="T570" s="26">
        <v>32.6</v>
      </c>
      <c r="U570" s="27" t="s">
        <v>163</v>
      </c>
      <c r="V570" s="26">
        <v>28.3</v>
      </c>
      <c r="W570" s="27"/>
      <c r="X570" s="26"/>
      <c r="Y570" s="27" t="s">
        <v>278</v>
      </c>
      <c r="Z570" s="26">
        <v>32.6</v>
      </c>
      <c r="AA570" s="110" t="s">
        <v>242</v>
      </c>
      <c r="AB570" s="111">
        <v>7.1</v>
      </c>
      <c r="AC570" s="27" t="s">
        <v>254</v>
      </c>
      <c r="AD570" s="26">
        <v>30.7</v>
      </c>
      <c r="AE570" s="110" t="s">
        <v>242</v>
      </c>
      <c r="AF570" s="111">
        <v>7.1</v>
      </c>
      <c r="AG570" s="27" t="s">
        <v>254</v>
      </c>
      <c r="AH570" s="26">
        <v>30.7</v>
      </c>
      <c r="AI570" s="27"/>
      <c r="AJ570" s="26"/>
      <c r="AK570" s="27" t="s">
        <v>163</v>
      </c>
      <c r="AL570" s="26">
        <v>28.3</v>
      </c>
      <c r="AM570" s="110" t="s">
        <v>242</v>
      </c>
      <c r="AN570" s="111">
        <v>7.1</v>
      </c>
      <c r="AO570" s="27"/>
      <c r="AP570" s="26"/>
      <c r="AQ570" s="27"/>
      <c r="AR570" s="26"/>
      <c r="AS570" s="110" t="s">
        <v>213</v>
      </c>
      <c r="AT570" s="111">
        <v>2.9</v>
      </c>
      <c r="AU570" s="27"/>
      <c r="AV570" s="26"/>
    </row>
    <row r="571" spans="1:48" s="16" customFormat="1" x14ac:dyDescent="0.25">
      <c r="A571" s="12"/>
      <c r="B571" s="13"/>
      <c r="C571" s="14"/>
      <c r="E571" s="27"/>
      <c r="F571" s="26"/>
      <c r="G571" s="27"/>
      <c r="H571" s="26"/>
      <c r="I571" s="27"/>
      <c r="J571" s="26"/>
      <c r="K571" s="27"/>
      <c r="L571" s="26"/>
      <c r="M571" s="27" t="s">
        <v>163</v>
      </c>
      <c r="N571" s="26">
        <v>28.3</v>
      </c>
      <c r="O571" s="27" t="s">
        <v>278</v>
      </c>
      <c r="P571" s="26">
        <v>32.6</v>
      </c>
      <c r="Q571" s="27" t="s">
        <v>163</v>
      </c>
      <c r="R571" s="26">
        <v>28.3</v>
      </c>
      <c r="S571" s="27"/>
      <c r="T571" s="26"/>
      <c r="U571" s="27"/>
      <c r="V571" s="26"/>
      <c r="W571" s="27"/>
      <c r="X571" s="26"/>
      <c r="Y571" s="27"/>
      <c r="Z571" s="26"/>
      <c r="AA571" s="112" t="s">
        <v>163</v>
      </c>
      <c r="AB571" s="113">
        <v>70.8</v>
      </c>
      <c r="AC571" s="110" t="s">
        <v>242</v>
      </c>
      <c r="AD571" s="111">
        <v>7.1</v>
      </c>
      <c r="AE571" s="27" t="s">
        <v>163</v>
      </c>
      <c r="AF571" s="26">
        <v>28.3</v>
      </c>
      <c r="AG571" s="110" t="s">
        <v>213</v>
      </c>
      <c r="AH571" s="111">
        <v>2.9</v>
      </c>
      <c r="AI571" s="27"/>
      <c r="AJ571" s="26"/>
      <c r="AK571" s="27" t="s">
        <v>278</v>
      </c>
      <c r="AL571" s="26">
        <v>32.6</v>
      </c>
      <c r="AM571" s="27" t="s">
        <v>163</v>
      </c>
      <c r="AN571" s="26">
        <v>28.3</v>
      </c>
      <c r="AO571" s="27"/>
      <c r="AP571" s="26"/>
      <c r="AQ571" s="27"/>
      <c r="AR571" s="26"/>
      <c r="AS571" s="27" t="s">
        <v>163</v>
      </c>
      <c r="AT571" s="26">
        <v>28.3</v>
      </c>
      <c r="AU571" s="27"/>
      <c r="AV571" s="26"/>
    </row>
    <row r="572" spans="1:48" s="16" customFormat="1" x14ac:dyDescent="0.25">
      <c r="A572" s="12"/>
      <c r="B572" s="13"/>
      <c r="C572" s="14"/>
      <c r="E572" s="27"/>
      <c r="F572" s="26"/>
      <c r="G572" s="27"/>
      <c r="H572" s="26"/>
      <c r="I572" s="27"/>
      <c r="J572" s="26"/>
      <c r="K572" s="27"/>
      <c r="L572" s="26"/>
      <c r="M572" s="27" t="s">
        <v>278</v>
      </c>
      <c r="N572" s="26">
        <v>32.6</v>
      </c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/>
      <c r="Z572" s="26"/>
      <c r="AA572" s="27" t="s">
        <v>278</v>
      </c>
      <c r="AB572" s="26">
        <v>32.6</v>
      </c>
      <c r="AC572" s="110" t="s">
        <v>197</v>
      </c>
      <c r="AD572" s="111">
        <v>5.9</v>
      </c>
      <c r="AE572" s="27"/>
      <c r="AF572" s="26"/>
      <c r="AG572" s="27" t="s">
        <v>163</v>
      </c>
      <c r="AH572" s="26">
        <v>28.3</v>
      </c>
      <c r="AI572" s="27"/>
      <c r="AJ572" s="26"/>
      <c r="AK572" s="27"/>
      <c r="AL572" s="26"/>
      <c r="AM572" s="27" t="s">
        <v>278</v>
      </c>
      <c r="AN572" s="26">
        <v>32.6</v>
      </c>
      <c r="AO572" s="27"/>
      <c r="AP572" s="26"/>
      <c r="AQ572" s="27"/>
      <c r="AR572" s="26"/>
      <c r="AS572" s="27"/>
      <c r="AT572" s="26"/>
      <c r="AU572" s="27"/>
      <c r="AV572" s="26"/>
    </row>
    <row r="573" spans="1:48" s="16" customFormat="1" x14ac:dyDescent="0.25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/>
      <c r="AB573" s="26"/>
      <c r="AC573" s="27" t="s">
        <v>163</v>
      </c>
      <c r="AD573" s="26">
        <v>28.3</v>
      </c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  <c r="AU573" s="27"/>
      <c r="AV573" s="26"/>
    </row>
    <row r="574" spans="1:48" s="16" customFormat="1" x14ac:dyDescent="0.25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/>
      <c r="AB574" s="26"/>
      <c r="AC574" s="27" t="s">
        <v>278</v>
      </c>
      <c r="AD574" s="26">
        <v>32.6</v>
      </c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  <c r="AU574" s="27"/>
      <c r="AV574" s="26"/>
    </row>
    <row r="575" spans="1:48" s="16" customFormat="1" x14ac:dyDescent="0.25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  <c r="AU575" s="27"/>
      <c r="AV575" s="26"/>
    </row>
    <row r="576" spans="1:48" s="10" customFormat="1" x14ac:dyDescent="0.25">
      <c r="A576" s="12"/>
      <c r="B576" s="13"/>
      <c r="C576" s="14"/>
      <c r="E576" s="17"/>
      <c r="F576" s="15">
        <f>SUM(F566:F575)</f>
        <v>442.60000000000008</v>
      </c>
      <c r="G576" s="17"/>
      <c r="H576" s="15"/>
      <c r="I576" s="17"/>
      <c r="J576" s="15">
        <f>SUM(J566:J575)</f>
        <v>656.9</v>
      </c>
      <c r="K576" s="18"/>
      <c r="L576" s="15">
        <f>SUM(L566:L575)</f>
        <v>342.90000000000003</v>
      </c>
      <c r="M576" s="17"/>
      <c r="N576" s="15">
        <f>SUM(N566:N575)</f>
        <v>712.30000000000007</v>
      </c>
      <c r="O576" s="17"/>
      <c r="P576" s="15">
        <f>SUM(P566:P575)</f>
        <v>526.5</v>
      </c>
      <c r="Q576" s="17"/>
      <c r="R576" s="15">
        <f>SUM(R566:R575)</f>
        <v>563.89999999999986</v>
      </c>
      <c r="S576" s="17"/>
      <c r="T576" s="15">
        <f>SUM(T566:T575)</f>
        <v>487.2000000000001</v>
      </c>
      <c r="U576" s="17"/>
      <c r="V576" s="15">
        <f>SUM(V566:V575)</f>
        <v>465.40000000000009</v>
      </c>
      <c r="W576" s="17"/>
      <c r="X576" s="15">
        <f>SUM(X566:X575)</f>
        <v>464.20000000000005</v>
      </c>
      <c r="Y576" s="17"/>
      <c r="Z576" s="15">
        <f>SUM(Z566:Z575)</f>
        <v>414.60000000000008</v>
      </c>
      <c r="AA576" s="17"/>
      <c r="AB576" s="15">
        <f>SUM(AB566:AB575)</f>
        <v>685.90000000000009</v>
      </c>
      <c r="AC576" s="17"/>
      <c r="AD576" s="15">
        <f>SUM(AD566:AD575)</f>
        <v>843.80000000000007</v>
      </c>
      <c r="AE576" s="17"/>
      <c r="AF576" s="15">
        <f>SUM(AF566:AF575)</f>
        <v>617.30000000000007</v>
      </c>
      <c r="AG576" s="17"/>
      <c r="AH576" s="15">
        <f>SUM(AH566:AH575)</f>
        <v>656.90000000000009</v>
      </c>
      <c r="AI576" s="17"/>
      <c r="AJ576" s="15">
        <f>SUM(AJ566:AJ575)</f>
        <v>340.09999999999997</v>
      </c>
      <c r="AK576" s="17"/>
      <c r="AL576" s="15">
        <f>SUM(AL566:AL575)</f>
        <v>512.6</v>
      </c>
      <c r="AM576" s="17"/>
      <c r="AN576" s="15">
        <f>SUM(AN566:AN575)</f>
        <v>653.90000000000009</v>
      </c>
      <c r="AO576" s="18"/>
      <c r="AP576" s="15">
        <f>SUM(AP566:AP575)</f>
        <v>462.20000000000005</v>
      </c>
      <c r="AQ576" s="18"/>
      <c r="AR576" s="15">
        <f>SUM(AR566:AR575)</f>
        <v>390.99999999999994</v>
      </c>
      <c r="AS576" s="17"/>
      <c r="AT576" s="15">
        <f>SUM(AT566:AT575)</f>
        <v>518.80000000000007</v>
      </c>
      <c r="AU576" s="17"/>
      <c r="AV576" s="15">
        <f>SUM(AV566:AV575)</f>
        <v>274</v>
      </c>
    </row>
    <row r="577" spans="1:48" x14ac:dyDescent="0.25">
      <c r="A577" s="12"/>
      <c r="B577" s="13"/>
      <c r="C577" s="14"/>
      <c r="E577" s="27"/>
      <c r="F577" s="26"/>
      <c r="G577" s="27"/>
      <c r="H577" s="26"/>
      <c r="I577" s="27"/>
      <c r="J577" s="26"/>
      <c r="K577" s="28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7"/>
      <c r="AN577" s="26"/>
      <c r="AO577" s="28"/>
      <c r="AP577" s="26"/>
      <c r="AQ577" s="28"/>
      <c r="AR577" s="26"/>
      <c r="AS577" s="27"/>
      <c r="AT577" s="26"/>
      <c r="AU577" s="27"/>
      <c r="AV577" s="26"/>
    </row>
    <row r="578" spans="1:48" s="16" customFormat="1" x14ac:dyDescent="0.25">
      <c r="A578" s="12"/>
      <c r="B578" s="13"/>
      <c r="C578" s="14"/>
      <c r="E578" s="27" t="s">
        <v>163</v>
      </c>
      <c r="F578" s="26">
        <v>30.2</v>
      </c>
      <c r="G578" s="27"/>
      <c r="H578" s="26"/>
      <c r="I578" s="110" t="s">
        <v>298</v>
      </c>
      <c r="J578" s="111">
        <v>5.6</v>
      </c>
      <c r="K578" s="27"/>
      <c r="L578" s="26"/>
      <c r="M578" s="110" t="s">
        <v>298</v>
      </c>
      <c r="N578" s="111">
        <v>5.6</v>
      </c>
      <c r="O578" s="27" t="s">
        <v>163</v>
      </c>
      <c r="P578" s="26">
        <v>30.2</v>
      </c>
      <c r="Q578" s="112" t="s">
        <v>163</v>
      </c>
      <c r="R578" s="113">
        <v>83.1</v>
      </c>
      <c r="S578" s="112" t="s">
        <v>163</v>
      </c>
      <c r="T578" s="113">
        <v>83.1</v>
      </c>
      <c r="U578" s="27" t="s">
        <v>163</v>
      </c>
      <c r="V578" s="26">
        <v>30.2</v>
      </c>
      <c r="W578" s="27" t="s">
        <v>163</v>
      </c>
      <c r="X578" s="26">
        <v>30.2</v>
      </c>
      <c r="Y578" s="27" t="s">
        <v>163</v>
      </c>
      <c r="Z578" s="26">
        <v>30.2</v>
      </c>
      <c r="AA578" s="110" t="s">
        <v>298</v>
      </c>
      <c r="AB578" s="111">
        <v>5.6</v>
      </c>
      <c r="AC578" s="110" t="s">
        <v>298</v>
      </c>
      <c r="AD578" s="111">
        <v>5.6</v>
      </c>
      <c r="AE578" s="110" t="s">
        <v>254</v>
      </c>
      <c r="AF578" s="111">
        <v>5.2</v>
      </c>
      <c r="AG578" s="110" t="s">
        <v>298</v>
      </c>
      <c r="AH578" s="111">
        <v>5.6</v>
      </c>
      <c r="AI578" s="27" t="s">
        <v>163</v>
      </c>
      <c r="AJ578" s="26">
        <v>30.2</v>
      </c>
      <c r="AK578" s="110" t="s">
        <v>254</v>
      </c>
      <c r="AL578" s="111">
        <v>5.2</v>
      </c>
      <c r="AM578" s="110" t="s">
        <v>254</v>
      </c>
      <c r="AN578" s="111">
        <v>5.2</v>
      </c>
      <c r="AO578" s="27" t="s">
        <v>163</v>
      </c>
      <c r="AP578" s="26">
        <v>30.2</v>
      </c>
      <c r="AQ578" s="110" t="s">
        <v>254</v>
      </c>
      <c r="AR578" s="111">
        <v>5.2</v>
      </c>
      <c r="AS578" s="110" t="s">
        <v>254</v>
      </c>
      <c r="AT578" s="111">
        <v>5.2</v>
      </c>
      <c r="AU578" s="27" t="s">
        <v>163</v>
      </c>
      <c r="AV578" s="26">
        <v>30.2</v>
      </c>
    </row>
    <row r="579" spans="1:48" s="16" customFormat="1" x14ac:dyDescent="0.25">
      <c r="A579" s="12"/>
      <c r="B579" s="13"/>
      <c r="C579" s="14"/>
      <c r="E579" s="27"/>
      <c r="F579" s="26"/>
      <c r="G579" s="27"/>
      <c r="H579" s="26"/>
      <c r="I579" s="27" t="s">
        <v>163</v>
      </c>
      <c r="J579" s="26">
        <v>30.2</v>
      </c>
      <c r="K579" s="27"/>
      <c r="L579" s="26"/>
      <c r="M579" s="110" t="s">
        <v>254</v>
      </c>
      <c r="N579" s="111">
        <v>5.2</v>
      </c>
      <c r="O579" s="27" t="s">
        <v>278</v>
      </c>
      <c r="P579" s="26">
        <v>30.1</v>
      </c>
      <c r="Q579" s="27"/>
      <c r="R579" s="26"/>
      <c r="S579" s="27" t="s">
        <v>278</v>
      </c>
      <c r="T579" s="26">
        <v>30.1</v>
      </c>
      <c r="U579" s="27"/>
      <c r="V579" s="26"/>
      <c r="W579" s="27"/>
      <c r="X579" s="26"/>
      <c r="Y579" s="27" t="s">
        <v>278</v>
      </c>
      <c r="Z579" s="26">
        <v>30.1</v>
      </c>
      <c r="AA579" s="27" t="s">
        <v>163</v>
      </c>
      <c r="AB579" s="26">
        <v>30.2</v>
      </c>
      <c r="AC579" s="110" t="s">
        <v>254</v>
      </c>
      <c r="AD579" s="111">
        <v>5.2</v>
      </c>
      <c r="AE579" s="27" t="s">
        <v>163</v>
      </c>
      <c r="AF579" s="26">
        <v>30.2</v>
      </c>
      <c r="AG579" s="110" t="s">
        <v>254</v>
      </c>
      <c r="AH579" s="111">
        <v>5.2</v>
      </c>
      <c r="AI579" s="27"/>
      <c r="AJ579" s="26"/>
      <c r="AK579" s="27" t="s">
        <v>163</v>
      </c>
      <c r="AL579" s="26">
        <v>30.2</v>
      </c>
      <c r="AM579" s="27" t="s">
        <v>163</v>
      </c>
      <c r="AN579" s="26">
        <v>30.2</v>
      </c>
      <c r="AO579" s="27"/>
      <c r="AP579" s="26"/>
      <c r="AQ579" s="27" t="s">
        <v>163</v>
      </c>
      <c r="AR579" s="26">
        <v>30.2</v>
      </c>
      <c r="AS579" s="27" t="s">
        <v>163</v>
      </c>
      <c r="AT579" s="26">
        <v>30.2</v>
      </c>
      <c r="AU579" s="27"/>
      <c r="AV579" s="26"/>
    </row>
    <row r="580" spans="1:48" s="16" customFormat="1" x14ac:dyDescent="0.25">
      <c r="A580" s="12"/>
      <c r="B580" s="13"/>
      <c r="C580" s="14"/>
      <c r="E580" s="27"/>
      <c r="F580" s="26"/>
      <c r="G580" s="27"/>
      <c r="H580" s="26"/>
      <c r="I580" s="27"/>
      <c r="J580" s="26"/>
      <c r="K580" s="27"/>
      <c r="L580" s="26"/>
      <c r="M580" s="27" t="s">
        <v>163</v>
      </c>
      <c r="N580" s="26">
        <v>30.2</v>
      </c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/>
      <c r="Z580" s="26"/>
      <c r="AA580" s="27" t="s">
        <v>278</v>
      </c>
      <c r="AB580" s="26">
        <v>30.1</v>
      </c>
      <c r="AC580" s="27" t="s">
        <v>163</v>
      </c>
      <c r="AD580" s="26">
        <v>30.2</v>
      </c>
      <c r="AE580" s="27"/>
      <c r="AF580" s="26"/>
      <c r="AG580" s="27" t="s">
        <v>163</v>
      </c>
      <c r="AH580" s="26">
        <v>30.2</v>
      </c>
      <c r="AI580" s="27"/>
      <c r="AJ580" s="26"/>
      <c r="AK580" s="27" t="s">
        <v>278</v>
      </c>
      <c r="AL580" s="26">
        <v>30.1</v>
      </c>
      <c r="AM580" s="27" t="s">
        <v>278</v>
      </c>
      <c r="AN580" s="26">
        <v>30.1</v>
      </c>
      <c r="AO580" s="27"/>
      <c r="AP580" s="26"/>
      <c r="AQ580" s="27"/>
      <c r="AR580" s="26"/>
      <c r="AS580" s="27"/>
      <c r="AT580" s="26"/>
      <c r="AU580" s="27"/>
      <c r="AV580" s="26"/>
    </row>
    <row r="581" spans="1:48" s="16" customFormat="1" x14ac:dyDescent="0.25">
      <c r="A581" s="12"/>
      <c r="B581" s="13"/>
      <c r="C581" s="14"/>
      <c r="E581" s="27"/>
      <c r="F581" s="26"/>
      <c r="G581" s="27"/>
      <c r="H581" s="26"/>
      <c r="I581" s="27"/>
      <c r="J581" s="26"/>
      <c r="K581" s="27"/>
      <c r="L581" s="26"/>
      <c r="M581" s="27" t="s">
        <v>278</v>
      </c>
      <c r="N581" s="26">
        <v>30.1</v>
      </c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/>
      <c r="AB581" s="26"/>
      <c r="AC581" s="27" t="s">
        <v>278</v>
      </c>
      <c r="AD581" s="26">
        <v>30.1</v>
      </c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  <c r="AU581" s="27"/>
      <c r="AV581" s="26"/>
    </row>
    <row r="582" spans="1:48" s="16" customFormat="1" x14ac:dyDescent="0.25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  <c r="AU582" s="27"/>
      <c r="AV582" s="26"/>
    </row>
    <row r="583" spans="1:48" s="10" customFormat="1" ht="13.2" x14ac:dyDescent="0.25">
      <c r="A583" s="19"/>
      <c r="B583" s="20"/>
      <c r="C583" s="21"/>
      <c r="E583" s="17"/>
      <c r="F583" s="15">
        <f>SUM(F576:F582)</f>
        <v>472.80000000000007</v>
      </c>
      <c r="G583" s="17"/>
      <c r="H583" s="15"/>
      <c r="I583" s="17"/>
      <c r="J583" s="15">
        <f>SUM(J576:J582)</f>
        <v>692.7</v>
      </c>
      <c r="K583" s="18"/>
      <c r="L583" s="15">
        <f>SUM(L576:L582)</f>
        <v>342.90000000000003</v>
      </c>
      <c r="M583" s="17"/>
      <c r="N583" s="15">
        <f>SUM(N576:N582)</f>
        <v>783.4000000000002</v>
      </c>
      <c r="O583" s="17"/>
      <c r="P583" s="15">
        <f>SUM(P576:P582)</f>
        <v>586.80000000000007</v>
      </c>
      <c r="Q583" s="17"/>
      <c r="R583" s="15">
        <f>SUM(R576:R582)</f>
        <v>646.99999999999989</v>
      </c>
      <c r="S583" s="17"/>
      <c r="T583" s="15">
        <f>SUM(T576:T582)</f>
        <v>600.40000000000009</v>
      </c>
      <c r="U583" s="17"/>
      <c r="V583" s="15">
        <f>SUM(V576:V582)</f>
        <v>495.60000000000008</v>
      </c>
      <c r="W583" s="17"/>
      <c r="X583" s="15">
        <f>SUM(X576:X582)</f>
        <v>494.40000000000003</v>
      </c>
      <c r="Y583" s="17"/>
      <c r="Z583" s="15">
        <f>SUM(Z576:Z582)</f>
        <v>474.90000000000009</v>
      </c>
      <c r="AA583" s="17"/>
      <c r="AB583" s="15">
        <f>SUM(AB576:AB582)</f>
        <v>751.80000000000018</v>
      </c>
      <c r="AC583" s="17"/>
      <c r="AD583" s="15">
        <f>SUM(AD576:AD582)</f>
        <v>914.9000000000002</v>
      </c>
      <c r="AE583" s="17"/>
      <c r="AF583" s="15">
        <f>SUM(AF576:AF582)</f>
        <v>652.70000000000016</v>
      </c>
      <c r="AG583" s="17"/>
      <c r="AH583" s="15">
        <f>SUM(AH576:AH582)</f>
        <v>697.9000000000002</v>
      </c>
      <c r="AI583" s="17"/>
      <c r="AJ583" s="15">
        <f>SUM(AJ576:AJ582)</f>
        <v>370.29999999999995</v>
      </c>
      <c r="AK583" s="17"/>
      <c r="AL583" s="15">
        <f>SUM(AL576:AL582)</f>
        <v>578.10000000000014</v>
      </c>
      <c r="AM583" s="17"/>
      <c r="AN583" s="15">
        <f>SUM(AN576:AN582)</f>
        <v>719.4000000000002</v>
      </c>
      <c r="AO583" s="18"/>
      <c r="AP583" s="15">
        <f>SUM(AP576:AP582)</f>
        <v>492.40000000000003</v>
      </c>
      <c r="AQ583" s="18"/>
      <c r="AR583" s="15">
        <f>SUM(AR576:AR582)</f>
        <v>426.39999999999992</v>
      </c>
      <c r="AS583" s="17"/>
      <c r="AT583" s="15">
        <f>SUM(AT576:AT582)</f>
        <v>554.20000000000016</v>
      </c>
      <c r="AU583" s="17"/>
      <c r="AV583" s="15">
        <f>SUM(AV576:AV582)</f>
        <v>304.2</v>
      </c>
    </row>
    <row r="584" spans="1:48" x14ac:dyDescent="0.25">
      <c r="A584" s="12"/>
      <c r="B584" s="13"/>
      <c r="C584" s="14"/>
      <c r="E584" s="27"/>
      <c r="F584" s="26"/>
      <c r="G584" s="27"/>
      <c r="H584" s="26"/>
      <c r="I584" s="27"/>
      <c r="J584" s="26"/>
      <c r="K584" s="28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7"/>
      <c r="AN584" s="26"/>
      <c r="AO584" s="28"/>
      <c r="AP584" s="26"/>
      <c r="AQ584" s="28"/>
      <c r="AR584" s="26"/>
      <c r="AS584" s="27"/>
      <c r="AT584" s="26"/>
      <c r="AU584" s="27"/>
      <c r="AV584" s="26"/>
    </row>
    <row r="585" spans="1:48" s="16" customFormat="1" x14ac:dyDescent="0.25">
      <c r="A585" s="12"/>
      <c r="B585" s="13"/>
      <c r="C585" s="14"/>
      <c r="E585" s="114" t="s">
        <v>163</v>
      </c>
      <c r="F585" s="115">
        <v>123.2</v>
      </c>
      <c r="G585" s="27"/>
      <c r="H585" s="26"/>
      <c r="I585" s="114" t="s">
        <v>163</v>
      </c>
      <c r="J585" s="115">
        <v>54.4</v>
      </c>
      <c r="K585" s="27"/>
      <c r="L585" s="26"/>
      <c r="M585" s="114" t="s">
        <v>163</v>
      </c>
      <c r="N585" s="115">
        <v>123.2</v>
      </c>
      <c r="O585" s="114" t="s">
        <v>163</v>
      </c>
      <c r="P585" s="115">
        <v>123.2</v>
      </c>
      <c r="Q585" s="114" t="s">
        <v>163</v>
      </c>
      <c r="R585" s="115">
        <v>54.4</v>
      </c>
      <c r="S585" s="114" t="s">
        <v>163</v>
      </c>
      <c r="T585" s="115">
        <v>54.4</v>
      </c>
      <c r="U585" s="114" t="s">
        <v>163</v>
      </c>
      <c r="V585" s="115">
        <v>123.2</v>
      </c>
      <c r="W585" s="114" t="s">
        <v>163</v>
      </c>
      <c r="X585" s="115">
        <v>123.2</v>
      </c>
      <c r="Y585" s="114" t="s">
        <v>163</v>
      </c>
      <c r="Z585" s="115">
        <v>123.2</v>
      </c>
      <c r="AA585" s="114" t="s">
        <v>163</v>
      </c>
      <c r="AB585" s="115">
        <v>54.4</v>
      </c>
      <c r="AC585" s="114" t="s">
        <v>163</v>
      </c>
      <c r="AD585" s="115">
        <v>123.2</v>
      </c>
      <c r="AE585" s="114" t="s">
        <v>163</v>
      </c>
      <c r="AF585" s="115">
        <v>123.2</v>
      </c>
      <c r="AG585" s="114" t="s">
        <v>163</v>
      </c>
      <c r="AH585" s="115">
        <v>123.2</v>
      </c>
      <c r="AI585" s="114" t="s">
        <v>163</v>
      </c>
      <c r="AJ585" s="115">
        <v>123.2</v>
      </c>
      <c r="AK585" s="114" t="s">
        <v>163</v>
      </c>
      <c r="AL585" s="115">
        <v>123.2</v>
      </c>
      <c r="AM585" s="114" t="s">
        <v>163</v>
      </c>
      <c r="AN585" s="115">
        <v>123.2</v>
      </c>
      <c r="AO585" s="114" t="s">
        <v>163</v>
      </c>
      <c r="AP585" s="115">
        <v>123.2</v>
      </c>
      <c r="AQ585" s="114" t="s">
        <v>163</v>
      </c>
      <c r="AR585" s="115">
        <v>123.2</v>
      </c>
      <c r="AS585" s="114" t="s">
        <v>163</v>
      </c>
      <c r="AT585" s="115">
        <v>123.2</v>
      </c>
      <c r="AU585" s="114" t="s">
        <v>163</v>
      </c>
      <c r="AV585" s="115">
        <v>123.2</v>
      </c>
    </row>
    <row r="586" spans="1:48" s="16" customFormat="1" x14ac:dyDescent="0.25">
      <c r="A586" s="12"/>
      <c r="B586" s="13"/>
      <c r="C586" s="14"/>
      <c r="E586" s="27"/>
      <c r="F586" s="26"/>
      <c r="G586" s="27"/>
      <c r="H586" s="26"/>
      <c r="I586" s="27"/>
      <c r="J586" s="26"/>
      <c r="K586" s="27"/>
      <c r="L586" s="26"/>
      <c r="M586" s="110" t="s">
        <v>278</v>
      </c>
      <c r="N586" s="111">
        <v>1</v>
      </c>
      <c r="O586" s="110" t="s">
        <v>278</v>
      </c>
      <c r="P586" s="111">
        <v>1</v>
      </c>
      <c r="Q586" s="27"/>
      <c r="R586" s="26"/>
      <c r="S586" s="110" t="s">
        <v>278</v>
      </c>
      <c r="T586" s="111">
        <v>1</v>
      </c>
      <c r="U586" s="27"/>
      <c r="V586" s="26"/>
      <c r="W586" s="27"/>
      <c r="X586" s="26"/>
      <c r="Y586" s="110" t="s">
        <v>278</v>
      </c>
      <c r="Z586" s="111">
        <v>1</v>
      </c>
      <c r="AA586" s="110" t="s">
        <v>278</v>
      </c>
      <c r="AB586" s="111">
        <v>1</v>
      </c>
      <c r="AC586" s="110" t="s">
        <v>278</v>
      </c>
      <c r="AD586" s="111">
        <v>1</v>
      </c>
      <c r="AE586" s="27"/>
      <c r="AF586" s="26"/>
      <c r="AG586" s="27"/>
      <c r="AH586" s="26"/>
      <c r="AI586" s="27"/>
      <c r="AJ586" s="26"/>
      <c r="AK586" s="110" t="s">
        <v>278</v>
      </c>
      <c r="AL586" s="111">
        <v>1</v>
      </c>
      <c r="AM586" s="110" t="s">
        <v>278</v>
      </c>
      <c r="AN586" s="111">
        <v>1</v>
      </c>
      <c r="AO586" s="27"/>
      <c r="AP586" s="26"/>
      <c r="AQ586" s="27"/>
      <c r="AR586" s="26"/>
      <c r="AS586" s="27"/>
      <c r="AT586" s="26"/>
      <c r="AU586" s="27"/>
      <c r="AV586" s="26"/>
    </row>
    <row r="587" spans="1:48" x14ac:dyDescent="0.25">
      <c r="A587" s="12"/>
      <c r="B587" s="13"/>
      <c r="C587" s="14"/>
      <c r="E587" s="27"/>
      <c r="F587" s="26"/>
      <c r="G587" s="27"/>
      <c r="H587" s="26"/>
      <c r="I587" s="27"/>
      <c r="J587" s="26"/>
      <c r="K587" s="28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7"/>
      <c r="AN587" s="26"/>
      <c r="AO587" s="28"/>
      <c r="AP587" s="26"/>
      <c r="AQ587" s="28"/>
      <c r="AR587" s="26"/>
      <c r="AS587" s="27"/>
      <c r="AT587" s="26"/>
      <c r="AU587" s="27"/>
      <c r="AV587" s="26"/>
    </row>
    <row r="588" spans="1:48" s="10" customFormat="1" ht="13.2" x14ac:dyDescent="0.25">
      <c r="A588" s="19"/>
      <c r="B588" s="20"/>
      <c r="C588" s="22" t="s">
        <v>41</v>
      </c>
      <c r="D588" s="23"/>
      <c r="E588" s="24"/>
      <c r="F588" s="25">
        <f>SUM(F583:F587)</f>
        <v>596.00000000000011</v>
      </c>
      <c r="G588" s="24"/>
      <c r="H588" s="25"/>
      <c r="I588" s="24"/>
      <c r="J588" s="25">
        <f>SUM(J583:J587)</f>
        <v>747.1</v>
      </c>
      <c r="K588" s="24"/>
      <c r="L588" s="25">
        <f>SUM(L583:L587)</f>
        <v>342.90000000000003</v>
      </c>
      <c r="M588" s="24"/>
      <c r="N588" s="25">
        <f>SUM(N583:N587)</f>
        <v>907.60000000000025</v>
      </c>
      <c r="O588" s="24"/>
      <c r="P588" s="25">
        <f>SUM(P583:P587)</f>
        <v>711.00000000000011</v>
      </c>
      <c r="Q588" s="24"/>
      <c r="R588" s="25">
        <f>SUM(R583:R587)</f>
        <v>701.39999999999986</v>
      </c>
      <c r="S588" s="24"/>
      <c r="T588" s="25">
        <f>SUM(T583:T587)</f>
        <v>655.80000000000007</v>
      </c>
      <c r="U588" s="24"/>
      <c r="V588" s="25">
        <f>SUM(V583:V587)</f>
        <v>618.80000000000007</v>
      </c>
      <c r="W588" s="24"/>
      <c r="X588" s="25">
        <f>SUM(X583:X587)</f>
        <v>617.6</v>
      </c>
      <c r="Y588" s="24"/>
      <c r="Z588" s="25">
        <f>SUM(Z583:Z587)</f>
        <v>599.10000000000014</v>
      </c>
      <c r="AA588" s="24"/>
      <c r="AB588" s="25">
        <f>SUM(AB583:AB587)</f>
        <v>807.20000000000016</v>
      </c>
      <c r="AC588" s="24"/>
      <c r="AD588" s="25">
        <f>SUM(AD583:AD587)</f>
        <v>1039.1000000000001</v>
      </c>
      <c r="AE588" s="24"/>
      <c r="AF588" s="25">
        <f>SUM(AF583:AF587)</f>
        <v>775.9000000000002</v>
      </c>
      <c r="AG588" s="24"/>
      <c r="AH588" s="25">
        <f>SUM(AH583:AH587)</f>
        <v>821.10000000000025</v>
      </c>
      <c r="AI588" s="24"/>
      <c r="AJ588" s="25">
        <f>SUM(AJ583:AJ587)</f>
        <v>493.49999999999994</v>
      </c>
      <c r="AK588" s="24"/>
      <c r="AL588" s="25">
        <f>SUM(AL583:AL587)</f>
        <v>702.30000000000018</v>
      </c>
      <c r="AM588" s="24"/>
      <c r="AN588" s="25">
        <f>SUM(AN583:AN587)</f>
        <v>843.60000000000025</v>
      </c>
      <c r="AO588" s="24"/>
      <c r="AP588" s="25">
        <f>SUM(AP583:AP587)</f>
        <v>615.6</v>
      </c>
      <c r="AQ588" s="24"/>
      <c r="AR588" s="25">
        <f>SUM(AR583:AR587)</f>
        <v>549.59999999999991</v>
      </c>
      <c r="AS588" s="24"/>
      <c r="AT588" s="25">
        <f>SUM(AT583:AT587)</f>
        <v>677.4000000000002</v>
      </c>
      <c r="AU588" s="24"/>
      <c r="AV588" s="25">
        <f>SUM(AV583:AV587)</f>
        <v>427.4</v>
      </c>
    </row>
    <row r="589" spans="1:48" x14ac:dyDescent="0.25">
      <c r="A589" s="12"/>
      <c r="B589" s="13"/>
      <c r="C589" s="14"/>
      <c r="E589" s="29"/>
      <c r="F589" s="30"/>
      <c r="G589" s="29"/>
      <c r="H589" s="30"/>
      <c r="I589" s="29"/>
      <c r="J589" s="30"/>
      <c r="K589" s="31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29"/>
      <c r="AN589" s="30"/>
      <c r="AO589" s="31"/>
      <c r="AP589" s="30"/>
      <c r="AQ589" s="31"/>
      <c r="AR589" s="30"/>
      <c r="AS589" s="29"/>
      <c r="AT589" s="30"/>
      <c r="AU589" s="29"/>
      <c r="AV589" s="30"/>
    </row>
    <row r="590" spans="1:48" x14ac:dyDescent="0.25">
      <c r="A590" s="12"/>
      <c r="B590" s="13"/>
      <c r="C590" s="14"/>
    </row>
    <row r="591" spans="1:48" x14ac:dyDescent="0.25">
      <c r="A591" s="124">
        <v>46148</v>
      </c>
      <c r="B591" s="125">
        <v>1000</v>
      </c>
      <c r="C591" s="126" t="s">
        <v>54</v>
      </c>
      <c r="E591" s="27" t="s">
        <v>298</v>
      </c>
      <c r="F591" s="26">
        <v>26.1</v>
      </c>
      <c r="G591" s="27"/>
      <c r="H591" s="26"/>
      <c r="I591" s="27" t="s">
        <v>298</v>
      </c>
      <c r="J591" s="26">
        <v>26.1</v>
      </c>
      <c r="K591" s="27" t="s">
        <v>233</v>
      </c>
      <c r="L591" s="26">
        <v>0</v>
      </c>
      <c r="M591" s="27" t="s">
        <v>298</v>
      </c>
      <c r="N591" s="26">
        <v>26.1</v>
      </c>
      <c r="O591" s="27" t="s">
        <v>264</v>
      </c>
      <c r="P591" s="26">
        <v>23.5</v>
      </c>
      <c r="Q591" s="27" t="s">
        <v>298</v>
      </c>
      <c r="R591" s="26">
        <v>26.1</v>
      </c>
      <c r="S591" s="27" t="s">
        <v>219</v>
      </c>
      <c r="T591" s="26">
        <v>28.8</v>
      </c>
      <c r="U591" s="27" t="s">
        <v>287</v>
      </c>
      <c r="V591" s="26">
        <v>0</v>
      </c>
      <c r="W591" s="27" t="s">
        <v>217</v>
      </c>
      <c r="X591" s="26">
        <v>0</v>
      </c>
      <c r="Y591" s="27" t="s">
        <v>298</v>
      </c>
      <c r="Z591" s="26">
        <v>26.1</v>
      </c>
      <c r="AA591" s="27" t="s">
        <v>192</v>
      </c>
      <c r="AB591" s="26">
        <v>25.8</v>
      </c>
      <c r="AC591" s="27" t="s">
        <v>298</v>
      </c>
      <c r="AD591" s="26">
        <v>26.1</v>
      </c>
      <c r="AE591" s="27" t="s">
        <v>217</v>
      </c>
      <c r="AF591" s="26">
        <v>0</v>
      </c>
      <c r="AG591" s="27" t="s">
        <v>298</v>
      </c>
      <c r="AH591" s="26">
        <v>26.1</v>
      </c>
      <c r="AI591" s="27" t="s">
        <v>298</v>
      </c>
      <c r="AJ591" s="26">
        <v>26.1</v>
      </c>
      <c r="AK591" s="27" t="s">
        <v>298</v>
      </c>
      <c r="AL591" s="26">
        <v>26.1</v>
      </c>
      <c r="AM591" s="27" t="s">
        <v>298</v>
      </c>
      <c r="AN591" s="26">
        <v>26.1</v>
      </c>
      <c r="AO591" s="27" t="s">
        <v>233</v>
      </c>
      <c r="AP591" s="26">
        <v>0</v>
      </c>
      <c r="AQ591" s="27" t="s">
        <v>191</v>
      </c>
      <c r="AR591" s="26">
        <v>28</v>
      </c>
      <c r="AS591" s="27" t="s">
        <v>217</v>
      </c>
      <c r="AT591" s="26">
        <v>0</v>
      </c>
      <c r="AU591" s="27" t="s">
        <v>298</v>
      </c>
      <c r="AV591" s="26">
        <v>26.1</v>
      </c>
    </row>
    <row r="592" spans="1:48" x14ac:dyDescent="0.25">
      <c r="A592" s="12"/>
      <c r="B592" s="13"/>
      <c r="C592" s="14"/>
      <c r="E592" s="27" t="s">
        <v>217</v>
      </c>
      <c r="F592" s="26">
        <v>0</v>
      </c>
      <c r="G592" s="27"/>
      <c r="H592" s="26"/>
      <c r="I592" s="27" t="s">
        <v>287</v>
      </c>
      <c r="J592" s="26">
        <v>0</v>
      </c>
      <c r="K592" s="27" t="s">
        <v>272</v>
      </c>
      <c r="L592" s="26">
        <v>0</v>
      </c>
      <c r="M592" s="27" t="s">
        <v>217</v>
      </c>
      <c r="N592" s="26">
        <v>0</v>
      </c>
      <c r="O592" s="27" t="s">
        <v>217</v>
      </c>
      <c r="P592" s="26">
        <v>0</v>
      </c>
      <c r="Q592" s="27" t="s">
        <v>217</v>
      </c>
      <c r="R592" s="26">
        <v>0</v>
      </c>
      <c r="S592" s="27" t="s">
        <v>281</v>
      </c>
      <c r="T592" s="26">
        <v>37.799999999999997</v>
      </c>
      <c r="U592" s="27" t="s">
        <v>254</v>
      </c>
      <c r="V592" s="26">
        <v>0</v>
      </c>
      <c r="W592" s="27" t="s">
        <v>190</v>
      </c>
      <c r="X592" s="26">
        <v>32.4</v>
      </c>
      <c r="Y592" s="27" t="s">
        <v>314</v>
      </c>
      <c r="Z592" s="26">
        <v>32.4</v>
      </c>
      <c r="AA592" s="27" t="s">
        <v>217</v>
      </c>
      <c r="AB592" s="26">
        <v>0</v>
      </c>
      <c r="AC592" s="27" t="s">
        <v>217</v>
      </c>
      <c r="AD592" s="26">
        <v>0</v>
      </c>
      <c r="AE592" s="27" t="s">
        <v>287</v>
      </c>
      <c r="AF592" s="26">
        <v>0</v>
      </c>
      <c r="AG592" s="27" t="s">
        <v>261</v>
      </c>
      <c r="AH592" s="26">
        <v>0</v>
      </c>
      <c r="AI592" s="27" t="s">
        <v>217</v>
      </c>
      <c r="AJ592" s="26">
        <v>0</v>
      </c>
      <c r="AK592" s="27" t="s">
        <v>217</v>
      </c>
      <c r="AL592" s="26">
        <v>0</v>
      </c>
      <c r="AM592" s="27" t="s">
        <v>217</v>
      </c>
      <c r="AN592" s="26">
        <v>0</v>
      </c>
      <c r="AO592" s="27" t="s">
        <v>298</v>
      </c>
      <c r="AP592" s="26">
        <v>26.1</v>
      </c>
      <c r="AQ592" s="27" t="s">
        <v>254</v>
      </c>
      <c r="AR592" s="26">
        <v>0</v>
      </c>
      <c r="AS592" s="27" t="s">
        <v>261</v>
      </c>
      <c r="AT592" s="26">
        <v>0</v>
      </c>
      <c r="AU592" s="27" t="s">
        <v>164</v>
      </c>
      <c r="AV592" s="26">
        <v>0</v>
      </c>
    </row>
    <row r="593" spans="1:48" x14ac:dyDescent="0.25">
      <c r="A593" s="12"/>
      <c r="B593" s="13"/>
      <c r="C593" s="14"/>
      <c r="E593" s="27" t="s">
        <v>183</v>
      </c>
      <c r="F593" s="26">
        <v>0</v>
      </c>
      <c r="G593" s="27"/>
      <c r="H593" s="26"/>
      <c r="I593" s="27" t="s">
        <v>242</v>
      </c>
      <c r="J593" s="26">
        <v>0</v>
      </c>
      <c r="K593" s="27" t="s">
        <v>217</v>
      </c>
      <c r="L593" s="26">
        <v>0</v>
      </c>
      <c r="M593" s="27" t="s">
        <v>287</v>
      </c>
      <c r="N593" s="26">
        <v>0</v>
      </c>
      <c r="O593" s="27" t="s">
        <v>287</v>
      </c>
      <c r="P593" s="26">
        <v>0</v>
      </c>
      <c r="Q593" s="27" t="s">
        <v>183</v>
      </c>
      <c r="R593" s="26">
        <v>0</v>
      </c>
      <c r="S593" s="27" t="s">
        <v>272</v>
      </c>
      <c r="T593" s="26">
        <v>0</v>
      </c>
      <c r="U593" s="27" t="s">
        <v>183</v>
      </c>
      <c r="V593" s="26">
        <v>0</v>
      </c>
      <c r="W593" s="110" t="s">
        <v>185</v>
      </c>
      <c r="X593" s="111">
        <v>9.1999999999999993</v>
      </c>
      <c r="Y593" s="110" t="s">
        <v>259</v>
      </c>
      <c r="Z593" s="111">
        <v>7.2</v>
      </c>
      <c r="AA593" s="27" t="s">
        <v>242</v>
      </c>
      <c r="AB593" s="26">
        <v>0</v>
      </c>
      <c r="AC593" s="27" t="s">
        <v>254</v>
      </c>
      <c r="AD593" s="26">
        <v>0</v>
      </c>
      <c r="AE593" s="27" t="s">
        <v>242</v>
      </c>
      <c r="AF593" s="26">
        <v>0</v>
      </c>
      <c r="AG593" s="27" t="s">
        <v>254</v>
      </c>
      <c r="AH593" s="26">
        <v>0</v>
      </c>
      <c r="AI593" s="27" t="s">
        <v>287</v>
      </c>
      <c r="AJ593" s="26">
        <v>0</v>
      </c>
      <c r="AK593" s="27" t="s">
        <v>254</v>
      </c>
      <c r="AL593" s="26">
        <v>0</v>
      </c>
      <c r="AM593" s="27" t="s">
        <v>183</v>
      </c>
      <c r="AN593" s="26">
        <v>0</v>
      </c>
      <c r="AO593" s="27" t="s">
        <v>272</v>
      </c>
      <c r="AP593" s="26">
        <v>0</v>
      </c>
      <c r="AQ593" s="27" t="s">
        <v>248</v>
      </c>
      <c r="AR593" s="26">
        <v>0</v>
      </c>
      <c r="AS593" s="27" t="s">
        <v>242</v>
      </c>
      <c r="AT593" s="26">
        <v>0</v>
      </c>
      <c r="AU593" s="110" t="s">
        <v>259</v>
      </c>
      <c r="AV593" s="111">
        <v>7.2</v>
      </c>
    </row>
    <row r="594" spans="1:48" x14ac:dyDescent="0.25">
      <c r="A594" s="12"/>
      <c r="B594" s="13"/>
      <c r="C594" s="14"/>
      <c r="E594" s="27" t="s">
        <v>242</v>
      </c>
      <c r="F594" s="26">
        <v>0</v>
      </c>
      <c r="G594" s="27"/>
      <c r="H594" s="26"/>
      <c r="I594" s="27" t="s">
        <v>177</v>
      </c>
      <c r="J594" s="26">
        <v>0</v>
      </c>
      <c r="K594" s="27" t="s">
        <v>254</v>
      </c>
      <c r="L594" s="26">
        <v>0</v>
      </c>
      <c r="M594" s="27" t="s">
        <v>261</v>
      </c>
      <c r="N594" s="26">
        <v>0</v>
      </c>
      <c r="O594" s="27" t="s">
        <v>254</v>
      </c>
      <c r="P594" s="26">
        <v>0</v>
      </c>
      <c r="Q594" s="27" t="s">
        <v>242</v>
      </c>
      <c r="R594" s="26">
        <v>0</v>
      </c>
      <c r="S594" s="27" t="s">
        <v>217</v>
      </c>
      <c r="T594" s="26">
        <v>0</v>
      </c>
      <c r="U594" s="110" t="s">
        <v>179</v>
      </c>
      <c r="V594" s="111">
        <v>6.5</v>
      </c>
      <c r="W594" s="27" t="s">
        <v>165</v>
      </c>
      <c r="X594" s="26">
        <v>0</v>
      </c>
      <c r="Y594" s="27" t="s">
        <v>217</v>
      </c>
      <c r="Z594" s="26">
        <v>0</v>
      </c>
      <c r="AA594" s="27" t="s">
        <v>234</v>
      </c>
      <c r="AB594" s="26">
        <v>0</v>
      </c>
      <c r="AC594" s="27" t="s">
        <v>183</v>
      </c>
      <c r="AD594" s="26">
        <v>0</v>
      </c>
      <c r="AE594" s="110" t="s">
        <v>312</v>
      </c>
      <c r="AF594" s="111">
        <v>8.9</v>
      </c>
      <c r="AG594" s="27" t="s">
        <v>183</v>
      </c>
      <c r="AH594" s="26">
        <v>0</v>
      </c>
      <c r="AI594" s="27" t="s">
        <v>242</v>
      </c>
      <c r="AJ594" s="26">
        <v>0</v>
      </c>
      <c r="AK594" s="27" t="s">
        <v>242</v>
      </c>
      <c r="AL594" s="26">
        <v>0</v>
      </c>
      <c r="AM594" s="27" t="s">
        <v>242</v>
      </c>
      <c r="AN594" s="26">
        <v>0</v>
      </c>
      <c r="AO594" s="27" t="s">
        <v>287</v>
      </c>
      <c r="AP594" s="26">
        <v>0</v>
      </c>
      <c r="AQ594" s="27" t="s">
        <v>242</v>
      </c>
      <c r="AR594" s="26">
        <v>0</v>
      </c>
      <c r="AS594" s="27" t="s">
        <v>197</v>
      </c>
      <c r="AT594" s="26">
        <v>0</v>
      </c>
      <c r="AU594" s="27" t="s">
        <v>217</v>
      </c>
      <c r="AV594" s="26">
        <v>0</v>
      </c>
    </row>
    <row r="595" spans="1:48" x14ac:dyDescent="0.25">
      <c r="A595" s="12"/>
      <c r="B595" s="13"/>
      <c r="C595" s="14"/>
      <c r="E595" s="27" t="s">
        <v>197</v>
      </c>
      <c r="F595" s="26">
        <v>0</v>
      </c>
      <c r="G595" s="27"/>
      <c r="H595" s="26"/>
      <c r="I595" s="27" t="s">
        <v>170</v>
      </c>
      <c r="J595" s="26">
        <v>0</v>
      </c>
      <c r="K595" s="27" t="s">
        <v>242</v>
      </c>
      <c r="L595" s="26">
        <v>0</v>
      </c>
      <c r="M595" s="27" t="s">
        <v>254</v>
      </c>
      <c r="N595" s="26">
        <v>0</v>
      </c>
      <c r="O595" s="110" t="s">
        <v>179</v>
      </c>
      <c r="P595" s="111">
        <v>6.5</v>
      </c>
      <c r="Q595" s="27" t="s">
        <v>170</v>
      </c>
      <c r="R595" s="26">
        <v>0</v>
      </c>
      <c r="S595" s="27" t="s">
        <v>261</v>
      </c>
      <c r="T595" s="26">
        <v>0</v>
      </c>
      <c r="U595" s="27" t="s">
        <v>242</v>
      </c>
      <c r="V595" s="26">
        <v>0</v>
      </c>
      <c r="W595" s="27" t="s">
        <v>309</v>
      </c>
      <c r="X595" s="26">
        <v>0</v>
      </c>
      <c r="Y595" s="27" t="s">
        <v>170</v>
      </c>
      <c r="Z595" s="26">
        <v>0</v>
      </c>
      <c r="AA595" s="27" t="s">
        <v>190</v>
      </c>
      <c r="AB595" s="26">
        <v>32.4</v>
      </c>
      <c r="AC595" s="27" t="s">
        <v>242</v>
      </c>
      <c r="AD595" s="26">
        <v>0</v>
      </c>
      <c r="AE595" s="27" t="s">
        <v>310</v>
      </c>
      <c r="AF595" s="26">
        <v>29.5</v>
      </c>
      <c r="AG595" s="27" t="s">
        <v>242</v>
      </c>
      <c r="AH595" s="26">
        <v>0</v>
      </c>
      <c r="AI595" s="27" t="s">
        <v>170</v>
      </c>
      <c r="AJ595" s="26">
        <v>0</v>
      </c>
      <c r="AK595" s="27" t="s">
        <v>197</v>
      </c>
      <c r="AL595" s="26">
        <v>0</v>
      </c>
      <c r="AM595" s="27" t="s">
        <v>269</v>
      </c>
      <c r="AN595" s="26">
        <v>36</v>
      </c>
      <c r="AO595" s="27" t="s">
        <v>242</v>
      </c>
      <c r="AP595" s="26">
        <v>0</v>
      </c>
      <c r="AQ595" s="27" t="s">
        <v>223</v>
      </c>
      <c r="AR595" s="26">
        <v>0</v>
      </c>
      <c r="AS595" s="27" t="s">
        <v>310</v>
      </c>
      <c r="AT595" s="26">
        <v>29.5</v>
      </c>
      <c r="AU595" s="27" t="s">
        <v>242</v>
      </c>
      <c r="AV595" s="26">
        <v>0</v>
      </c>
    </row>
    <row r="596" spans="1:48" x14ac:dyDescent="0.25">
      <c r="A596" s="12"/>
      <c r="B596" s="13"/>
      <c r="C596" s="14"/>
      <c r="E596" s="27" t="s">
        <v>309</v>
      </c>
      <c r="F596" s="26">
        <v>0</v>
      </c>
      <c r="G596" s="27"/>
      <c r="H596" s="26"/>
      <c r="I596" s="27" t="s">
        <v>202</v>
      </c>
      <c r="J596" s="26">
        <v>39.4</v>
      </c>
      <c r="K596" s="27" t="s">
        <v>190</v>
      </c>
      <c r="L596" s="26">
        <v>32.4</v>
      </c>
      <c r="M596" s="27" t="s">
        <v>242</v>
      </c>
      <c r="N596" s="26">
        <v>0</v>
      </c>
      <c r="O596" s="27" t="s">
        <v>242</v>
      </c>
      <c r="P596" s="26">
        <v>0</v>
      </c>
      <c r="Q596" s="27" t="s">
        <v>172</v>
      </c>
      <c r="R596" s="26">
        <v>0</v>
      </c>
      <c r="S596" s="27" t="s">
        <v>244</v>
      </c>
      <c r="T596" s="26">
        <v>35.1</v>
      </c>
      <c r="U596" s="27" t="s">
        <v>309</v>
      </c>
      <c r="V596" s="26">
        <v>0</v>
      </c>
      <c r="W596" s="27" t="s">
        <v>260</v>
      </c>
      <c r="X596" s="26">
        <v>35.9</v>
      </c>
      <c r="Y596" s="27" t="s">
        <v>165</v>
      </c>
      <c r="Z596" s="26">
        <v>0</v>
      </c>
      <c r="AA596" s="110" t="s">
        <v>313</v>
      </c>
      <c r="AB596" s="111">
        <v>5.6</v>
      </c>
      <c r="AC596" s="27" t="s">
        <v>197</v>
      </c>
      <c r="AD596" s="26">
        <v>0</v>
      </c>
      <c r="AE596" s="27" t="s">
        <v>309</v>
      </c>
      <c r="AF596" s="26">
        <v>0</v>
      </c>
      <c r="AG596" s="27" t="s">
        <v>170</v>
      </c>
      <c r="AH596" s="26">
        <v>0</v>
      </c>
      <c r="AI596" s="27" t="s">
        <v>172</v>
      </c>
      <c r="AJ596" s="26">
        <v>0</v>
      </c>
      <c r="AK596" s="27" t="s">
        <v>190</v>
      </c>
      <c r="AL596" s="26">
        <v>32.4</v>
      </c>
      <c r="AM596" s="27" t="s">
        <v>170</v>
      </c>
      <c r="AN596" s="26">
        <v>0</v>
      </c>
      <c r="AO596" s="27" t="s">
        <v>197</v>
      </c>
      <c r="AP596" s="26">
        <v>0</v>
      </c>
      <c r="AQ596" s="27" t="s">
        <v>209</v>
      </c>
      <c r="AR596" s="26">
        <v>0</v>
      </c>
      <c r="AS596" s="27" t="s">
        <v>223</v>
      </c>
      <c r="AT596" s="26">
        <v>0</v>
      </c>
      <c r="AU596" s="27" t="s">
        <v>190</v>
      </c>
      <c r="AV596" s="26">
        <v>32.4</v>
      </c>
    </row>
    <row r="597" spans="1:48" x14ac:dyDescent="0.25">
      <c r="A597" s="12"/>
      <c r="B597" s="13"/>
      <c r="C597" s="14"/>
      <c r="E597" s="27" t="s">
        <v>260</v>
      </c>
      <c r="F597" s="26">
        <v>35.9</v>
      </c>
      <c r="G597" s="27"/>
      <c r="H597" s="26"/>
      <c r="I597" s="27" t="s">
        <v>309</v>
      </c>
      <c r="J597" s="26">
        <v>0</v>
      </c>
      <c r="K597" s="27" t="s">
        <v>212</v>
      </c>
      <c r="L597" s="26">
        <v>31.8</v>
      </c>
      <c r="M597" s="27" t="s">
        <v>197</v>
      </c>
      <c r="N597" s="26">
        <v>0</v>
      </c>
      <c r="O597" s="27" t="s">
        <v>170</v>
      </c>
      <c r="P597" s="26">
        <v>0</v>
      </c>
      <c r="Q597" s="27" t="s">
        <v>213</v>
      </c>
      <c r="R597" s="26">
        <v>0</v>
      </c>
      <c r="S597" s="27" t="s">
        <v>309</v>
      </c>
      <c r="T597" s="26">
        <v>0</v>
      </c>
      <c r="U597" s="110" t="s">
        <v>304</v>
      </c>
      <c r="V597" s="111">
        <v>9.9</v>
      </c>
      <c r="W597" s="27" t="s">
        <v>198</v>
      </c>
      <c r="X597" s="26">
        <v>0</v>
      </c>
      <c r="Y597" s="27" t="s">
        <v>309</v>
      </c>
      <c r="Z597" s="26">
        <v>0</v>
      </c>
      <c r="AA597" s="27" t="s">
        <v>309</v>
      </c>
      <c r="AB597" s="26">
        <v>0</v>
      </c>
      <c r="AC597" s="27" t="s">
        <v>309</v>
      </c>
      <c r="AD597" s="26">
        <v>0</v>
      </c>
      <c r="AE597" s="110" t="s">
        <v>304</v>
      </c>
      <c r="AF597" s="111">
        <v>9.9</v>
      </c>
      <c r="AG597" s="27" t="s">
        <v>213</v>
      </c>
      <c r="AH597" s="26">
        <v>0</v>
      </c>
      <c r="AI597" s="110" t="s">
        <v>249</v>
      </c>
      <c r="AJ597" s="111">
        <v>8.1</v>
      </c>
      <c r="AK597" s="27" t="s">
        <v>309</v>
      </c>
      <c r="AL597" s="26">
        <v>0</v>
      </c>
      <c r="AM597" s="27" t="s">
        <v>309</v>
      </c>
      <c r="AN597" s="26">
        <v>0</v>
      </c>
      <c r="AO597" s="27" t="s">
        <v>177</v>
      </c>
      <c r="AP597" s="26">
        <v>0</v>
      </c>
      <c r="AQ597" s="27" t="s">
        <v>309</v>
      </c>
      <c r="AR597" s="26">
        <v>0</v>
      </c>
      <c r="AS597" s="27" t="s">
        <v>309</v>
      </c>
      <c r="AT597" s="26">
        <v>0</v>
      </c>
      <c r="AU597" s="27" t="s">
        <v>170</v>
      </c>
      <c r="AV597" s="26">
        <v>0</v>
      </c>
    </row>
    <row r="598" spans="1:48" x14ac:dyDescent="0.25">
      <c r="A598" s="12"/>
      <c r="B598" s="13"/>
      <c r="C598" s="14"/>
      <c r="E598" s="27" t="s">
        <v>278</v>
      </c>
      <c r="F598" s="26">
        <v>0</v>
      </c>
      <c r="G598" s="27"/>
      <c r="H598" s="26"/>
      <c r="I598" s="110" t="s">
        <v>215</v>
      </c>
      <c r="J598" s="111">
        <v>6.8</v>
      </c>
      <c r="K598" s="27" t="s">
        <v>163</v>
      </c>
      <c r="L598" s="26">
        <v>0</v>
      </c>
      <c r="M598" s="27" t="s">
        <v>309</v>
      </c>
      <c r="N598" s="26">
        <v>0</v>
      </c>
      <c r="O598" s="27" t="s">
        <v>309</v>
      </c>
      <c r="P598" s="26">
        <v>0</v>
      </c>
      <c r="Q598" s="27" t="s">
        <v>309</v>
      </c>
      <c r="R598" s="26">
        <v>0</v>
      </c>
      <c r="S598" s="27" t="s">
        <v>278</v>
      </c>
      <c r="T598" s="26">
        <v>0</v>
      </c>
      <c r="U598" s="27" t="s">
        <v>190</v>
      </c>
      <c r="V598" s="26">
        <v>32.4</v>
      </c>
      <c r="W598" s="27" t="s">
        <v>278</v>
      </c>
      <c r="X598" s="26">
        <v>0</v>
      </c>
      <c r="Y598" s="27" t="s">
        <v>278</v>
      </c>
      <c r="Z598" s="26">
        <v>0</v>
      </c>
      <c r="AA598" s="27" t="s">
        <v>278</v>
      </c>
      <c r="AB598" s="26">
        <v>0</v>
      </c>
      <c r="AC598" s="27" t="s">
        <v>278</v>
      </c>
      <c r="AD598" s="26">
        <v>0</v>
      </c>
      <c r="AE598" s="27" t="s">
        <v>278</v>
      </c>
      <c r="AF598" s="26">
        <v>0</v>
      </c>
      <c r="AG598" s="27" t="s">
        <v>309</v>
      </c>
      <c r="AH598" s="26">
        <v>0</v>
      </c>
      <c r="AI598" s="27" t="s">
        <v>309</v>
      </c>
      <c r="AJ598" s="26">
        <v>0</v>
      </c>
      <c r="AK598" s="27" t="s">
        <v>278</v>
      </c>
      <c r="AL598" s="26">
        <v>0</v>
      </c>
      <c r="AM598" s="27" t="s">
        <v>278</v>
      </c>
      <c r="AN598" s="26">
        <v>0</v>
      </c>
      <c r="AO598" s="27" t="s">
        <v>193</v>
      </c>
      <c r="AP598" s="26">
        <v>0</v>
      </c>
      <c r="AQ598" s="27" t="s">
        <v>311</v>
      </c>
      <c r="AR598" s="26">
        <v>28</v>
      </c>
      <c r="AS598" s="27" t="s">
        <v>278</v>
      </c>
      <c r="AT598" s="26">
        <v>0</v>
      </c>
      <c r="AU598" s="27" t="s">
        <v>309</v>
      </c>
      <c r="AV598" s="26">
        <v>0</v>
      </c>
    </row>
    <row r="599" spans="1:48" x14ac:dyDescent="0.25">
      <c r="A599" s="12"/>
      <c r="B599" s="13"/>
      <c r="C599" s="14"/>
      <c r="E599" s="27"/>
      <c r="F599" s="26"/>
      <c r="G599" s="27"/>
      <c r="H599" s="26"/>
      <c r="I599" s="27"/>
      <c r="J599" s="26"/>
      <c r="K599" s="28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7"/>
      <c r="AN599" s="26"/>
      <c r="AO599" s="28"/>
      <c r="AP599" s="26"/>
      <c r="AQ599" s="28"/>
      <c r="AR599" s="26"/>
      <c r="AS599" s="27"/>
      <c r="AT599" s="26"/>
      <c r="AU599" s="27"/>
      <c r="AV599" s="26"/>
    </row>
    <row r="600" spans="1:48" x14ac:dyDescent="0.25">
      <c r="A600" s="12"/>
      <c r="B600" s="13"/>
      <c r="C600" s="14"/>
      <c r="E600" s="27"/>
      <c r="F600" s="15">
        <f>SUM(F591:F598)</f>
        <v>62</v>
      </c>
      <c r="G600" s="27"/>
      <c r="H600" s="15"/>
      <c r="I600" s="27"/>
      <c r="J600" s="15">
        <f>SUM(J591:J598)</f>
        <v>72.3</v>
      </c>
      <c r="K600" s="28"/>
      <c r="L600" s="15">
        <f>SUM(L591:L598)</f>
        <v>64.2</v>
      </c>
      <c r="M600" s="27"/>
      <c r="N600" s="15">
        <f>SUM(N591:N598)</f>
        <v>26.1</v>
      </c>
      <c r="O600" s="27"/>
      <c r="P600" s="15">
        <f>SUM(P591:P598)</f>
        <v>30</v>
      </c>
      <c r="Q600" s="27"/>
      <c r="R600" s="15">
        <f>SUM(R591:R598)</f>
        <v>26.1</v>
      </c>
      <c r="S600" s="27"/>
      <c r="T600" s="15">
        <f>SUM(T591:T598)</f>
        <v>101.69999999999999</v>
      </c>
      <c r="U600" s="27"/>
      <c r="V600" s="15">
        <f>SUM(V591:V598)</f>
        <v>48.8</v>
      </c>
      <c r="W600" s="27"/>
      <c r="X600" s="15">
        <f>SUM(X591:X598)</f>
        <v>77.5</v>
      </c>
      <c r="Y600" s="27"/>
      <c r="Z600" s="15">
        <f>SUM(Z591:Z598)</f>
        <v>65.7</v>
      </c>
      <c r="AA600" s="27"/>
      <c r="AB600" s="15">
        <f>SUM(AB591:AB598)</f>
        <v>63.800000000000004</v>
      </c>
      <c r="AC600" s="27"/>
      <c r="AD600" s="15">
        <f>SUM(AD591:AD598)</f>
        <v>26.1</v>
      </c>
      <c r="AE600" s="27"/>
      <c r="AF600" s="15">
        <f>SUM(AF591:AF598)</f>
        <v>48.3</v>
      </c>
      <c r="AG600" s="27"/>
      <c r="AH600" s="15">
        <f>SUM(AH591:AH598)</f>
        <v>26.1</v>
      </c>
      <c r="AI600" s="27"/>
      <c r="AJ600" s="15">
        <f>SUM(AJ591:AJ598)</f>
        <v>34.200000000000003</v>
      </c>
      <c r="AK600" s="27"/>
      <c r="AL600" s="15">
        <f>SUM(AL591:AL598)</f>
        <v>58.5</v>
      </c>
      <c r="AM600" s="27"/>
      <c r="AN600" s="15">
        <f>SUM(AN591:AN598)</f>
        <v>62.1</v>
      </c>
      <c r="AO600" s="28"/>
      <c r="AP600" s="15">
        <f>SUM(AP591:AP598)</f>
        <v>26.1</v>
      </c>
      <c r="AQ600" s="28"/>
      <c r="AR600" s="15">
        <f>SUM(AR591:AR598)</f>
        <v>56</v>
      </c>
      <c r="AS600" s="27"/>
      <c r="AT600" s="15">
        <f>SUM(AT591:AT598)</f>
        <v>29.5</v>
      </c>
      <c r="AU600" s="27"/>
      <c r="AV600" s="15">
        <f>SUM(AV591:AV598)</f>
        <v>65.7</v>
      </c>
    </row>
    <row r="601" spans="1:48" x14ac:dyDescent="0.25">
      <c r="A601" s="12"/>
      <c r="B601" s="13"/>
      <c r="C601" s="14"/>
      <c r="E601" s="27"/>
      <c r="F601" s="15"/>
      <c r="G601" s="27"/>
      <c r="H601" s="15"/>
      <c r="I601" s="27"/>
      <c r="J601" s="15"/>
      <c r="K601" s="28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7"/>
      <c r="AN601" s="15"/>
      <c r="AO601" s="28"/>
      <c r="AP601" s="15"/>
      <c r="AQ601" s="28"/>
      <c r="AR601" s="15"/>
      <c r="AS601" s="27"/>
      <c r="AT601" s="15"/>
      <c r="AU601" s="27"/>
      <c r="AV601" s="15"/>
    </row>
    <row r="602" spans="1:48" x14ac:dyDescent="0.25">
      <c r="A602" s="12"/>
      <c r="B602" s="13"/>
      <c r="C602" s="14"/>
      <c r="D602" s="16"/>
      <c r="E602" s="27" t="s">
        <v>298</v>
      </c>
      <c r="F602" s="26">
        <v>25.3</v>
      </c>
      <c r="G602" s="27"/>
      <c r="H602" s="26"/>
      <c r="I602" s="27" t="s">
        <v>298</v>
      </c>
      <c r="J602" s="26">
        <v>25.3</v>
      </c>
      <c r="K602" s="110" t="s">
        <v>233</v>
      </c>
      <c r="L602" s="111">
        <v>7.9</v>
      </c>
      <c r="M602" s="27" t="s">
        <v>298</v>
      </c>
      <c r="N602" s="26">
        <v>25.3</v>
      </c>
      <c r="O602" s="110" t="s">
        <v>264</v>
      </c>
      <c r="P602" s="111">
        <v>7.3</v>
      </c>
      <c r="Q602" s="27" t="s">
        <v>298</v>
      </c>
      <c r="R602" s="26">
        <v>25.3</v>
      </c>
      <c r="S602" s="110" t="s">
        <v>219</v>
      </c>
      <c r="T602" s="111">
        <v>1.7</v>
      </c>
      <c r="U602" s="110" t="s">
        <v>287</v>
      </c>
      <c r="V602" s="111">
        <v>7.7</v>
      </c>
      <c r="W602" s="27" t="s">
        <v>217</v>
      </c>
      <c r="X602" s="26">
        <v>28.1</v>
      </c>
      <c r="Y602" s="27" t="s">
        <v>298</v>
      </c>
      <c r="Z602" s="26">
        <v>25.3</v>
      </c>
      <c r="AA602" s="27" t="s">
        <v>192</v>
      </c>
      <c r="AB602" s="26">
        <v>31.8</v>
      </c>
      <c r="AC602" s="27" t="s">
        <v>298</v>
      </c>
      <c r="AD602" s="26">
        <v>25.3</v>
      </c>
      <c r="AE602" s="27" t="s">
        <v>217</v>
      </c>
      <c r="AF602" s="26">
        <v>28.1</v>
      </c>
      <c r="AG602" s="27" t="s">
        <v>298</v>
      </c>
      <c r="AH602" s="26">
        <v>25.3</v>
      </c>
      <c r="AI602" s="27" t="s">
        <v>298</v>
      </c>
      <c r="AJ602" s="26">
        <v>25.3</v>
      </c>
      <c r="AK602" s="27" t="s">
        <v>298</v>
      </c>
      <c r="AL602" s="26">
        <v>25.3</v>
      </c>
      <c r="AM602" s="27" t="s">
        <v>298</v>
      </c>
      <c r="AN602" s="26">
        <v>25.3</v>
      </c>
      <c r="AO602" s="110" t="s">
        <v>233</v>
      </c>
      <c r="AP602" s="111">
        <v>7.9</v>
      </c>
      <c r="AQ602" s="110" t="s">
        <v>191</v>
      </c>
      <c r="AR602" s="111">
        <v>0</v>
      </c>
      <c r="AS602" s="27" t="s">
        <v>217</v>
      </c>
      <c r="AT602" s="26">
        <v>28.1</v>
      </c>
      <c r="AU602" s="27" t="s">
        <v>298</v>
      </c>
      <c r="AV602" s="26">
        <v>25.3</v>
      </c>
    </row>
    <row r="603" spans="1:48" x14ac:dyDescent="0.25">
      <c r="A603" s="12"/>
      <c r="B603" s="13"/>
      <c r="C603" s="14"/>
      <c r="D603" s="16"/>
      <c r="E603" s="27" t="s">
        <v>217</v>
      </c>
      <c r="F603" s="26">
        <v>28.1</v>
      </c>
      <c r="G603" s="27"/>
      <c r="H603" s="26"/>
      <c r="I603" s="110" t="s">
        <v>287</v>
      </c>
      <c r="J603" s="111">
        <v>7.7</v>
      </c>
      <c r="K603" s="27" t="s">
        <v>272</v>
      </c>
      <c r="L603" s="26">
        <v>38.799999999999997</v>
      </c>
      <c r="M603" s="27" t="s">
        <v>217</v>
      </c>
      <c r="N603" s="26">
        <v>28.1</v>
      </c>
      <c r="O603" s="27" t="s">
        <v>217</v>
      </c>
      <c r="P603" s="26">
        <v>28.1</v>
      </c>
      <c r="Q603" s="27" t="s">
        <v>217</v>
      </c>
      <c r="R603" s="26">
        <v>28.1</v>
      </c>
      <c r="S603" s="110" t="s">
        <v>281</v>
      </c>
      <c r="T603" s="111">
        <v>9.1</v>
      </c>
      <c r="U603" s="110" t="s">
        <v>254</v>
      </c>
      <c r="V603" s="111">
        <v>5</v>
      </c>
      <c r="W603" s="110" t="s">
        <v>190</v>
      </c>
      <c r="X603" s="111">
        <v>5</v>
      </c>
      <c r="Y603" s="110" t="s">
        <v>314</v>
      </c>
      <c r="Z603" s="111">
        <v>5.6</v>
      </c>
      <c r="AA603" s="27" t="s">
        <v>217</v>
      </c>
      <c r="AB603" s="26">
        <v>28.1</v>
      </c>
      <c r="AC603" s="27" t="s">
        <v>217</v>
      </c>
      <c r="AD603" s="26">
        <v>28.1</v>
      </c>
      <c r="AE603" s="110" t="s">
        <v>287</v>
      </c>
      <c r="AF603" s="111">
        <v>7.7</v>
      </c>
      <c r="AG603" s="110" t="s">
        <v>261</v>
      </c>
      <c r="AH603" s="111">
        <v>3.2</v>
      </c>
      <c r="AI603" s="27" t="s">
        <v>217</v>
      </c>
      <c r="AJ603" s="26">
        <v>28.1</v>
      </c>
      <c r="AK603" s="27" t="s">
        <v>217</v>
      </c>
      <c r="AL603" s="26">
        <v>28.1</v>
      </c>
      <c r="AM603" s="27" t="s">
        <v>217</v>
      </c>
      <c r="AN603" s="26">
        <v>28.1</v>
      </c>
      <c r="AO603" s="27" t="s">
        <v>298</v>
      </c>
      <c r="AP603" s="26">
        <v>25.3</v>
      </c>
      <c r="AQ603" s="110" t="s">
        <v>254</v>
      </c>
      <c r="AR603" s="111">
        <v>5</v>
      </c>
      <c r="AS603" s="110" t="s">
        <v>261</v>
      </c>
      <c r="AT603" s="111">
        <v>3.2</v>
      </c>
      <c r="AU603" s="27" t="s">
        <v>164</v>
      </c>
      <c r="AV603" s="26">
        <v>37</v>
      </c>
    </row>
    <row r="604" spans="1:48" x14ac:dyDescent="0.25">
      <c r="A604" s="12"/>
      <c r="B604" s="13"/>
      <c r="C604" s="14"/>
      <c r="D604" s="16"/>
      <c r="E604" s="110" t="s">
        <v>183</v>
      </c>
      <c r="F604" s="111">
        <v>8.9</v>
      </c>
      <c r="G604" s="27"/>
      <c r="H604" s="26"/>
      <c r="I604" s="27" t="s">
        <v>242</v>
      </c>
      <c r="J604" s="26">
        <v>26.6</v>
      </c>
      <c r="K604" s="27" t="s">
        <v>217</v>
      </c>
      <c r="L604" s="26">
        <v>28.1</v>
      </c>
      <c r="M604" s="110" t="s">
        <v>287</v>
      </c>
      <c r="N604" s="111">
        <v>7.7</v>
      </c>
      <c r="O604" s="110" t="s">
        <v>287</v>
      </c>
      <c r="P604" s="111">
        <v>7.7</v>
      </c>
      <c r="Q604" s="110" t="s">
        <v>183</v>
      </c>
      <c r="R604" s="111">
        <v>8.9</v>
      </c>
      <c r="S604" s="27" t="s">
        <v>272</v>
      </c>
      <c r="T604" s="26">
        <v>38.799999999999997</v>
      </c>
      <c r="U604" s="110" t="s">
        <v>183</v>
      </c>
      <c r="V604" s="111">
        <v>8.9</v>
      </c>
      <c r="W604" s="27" t="s">
        <v>165</v>
      </c>
      <c r="X604" s="26">
        <v>34.799999999999997</v>
      </c>
      <c r="Y604" s="27" t="s">
        <v>217</v>
      </c>
      <c r="Z604" s="26">
        <v>28.1</v>
      </c>
      <c r="AA604" s="27" t="s">
        <v>242</v>
      </c>
      <c r="AB604" s="26">
        <v>26.6</v>
      </c>
      <c r="AC604" s="110" t="s">
        <v>254</v>
      </c>
      <c r="AD604" s="111">
        <v>5</v>
      </c>
      <c r="AE604" s="27" t="s">
        <v>242</v>
      </c>
      <c r="AF604" s="26">
        <v>26.6</v>
      </c>
      <c r="AG604" s="110" t="s">
        <v>254</v>
      </c>
      <c r="AH604" s="111">
        <v>5</v>
      </c>
      <c r="AI604" s="110" t="s">
        <v>287</v>
      </c>
      <c r="AJ604" s="111">
        <v>7.7</v>
      </c>
      <c r="AK604" s="110" t="s">
        <v>254</v>
      </c>
      <c r="AL604" s="111">
        <v>5</v>
      </c>
      <c r="AM604" s="110" t="s">
        <v>183</v>
      </c>
      <c r="AN604" s="111">
        <v>8.9</v>
      </c>
      <c r="AO604" s="27" t="s">
        <v>272</v>
      </c>
      <c r="AP604" s="26">
        <v>38.799999999999997</v>
      </c>
      <c r="AQ604" s="27" t="s">
        <v>248</v>
      </c>
      <c r="AR604" s="26">
        <v>28.6</v>
      </c>
      <c r="AS604" s="27" t="s">
        <v>242</v>
      </c>
      <c r="AT604" s="26">
        <v>26.6</v>
      </c>
      <c r="AU604" s="27" t="s">
        <v>217</v>
      </c>
      <c r="AV604" s="26">
        <v>28.1</v>
      </c>
    </row>
    <row r="605" spans="1:48" x14ac:dyDescent="0.25">
      <c r="A605" s="12"/>
      <c r="B605" s="13"/>
      <c r="C605" s="14"/>
      <c r="D605" s="16"/>
      <c r="E605" s="27" t="s">
        <v>242</v>
      </c>
      <c r="F605" s="26">
        <v>26.6</v>
      </c>
      <c r="G605" s="27"/>
      <c r="H605" s="26"/>
      <c r="I605" s="110" t="s">
        <v>177</v>
      </c>
      <c r="J605" s="111">
        <v>7.5</v>
      </c>
      <c r="K605" s="110" t="s">
        <v>254</v>
      </c>
      <c r="L605" s="111">
        <v>5</v>
      </c>
      <c r="M605" s="110" t="s">
        <v>261</v>
      </c>
      <c r="N605" s="111">
        <v>3.2</v>
      </c>
      <c r="O605" s="110" t="s">
        <v>254</v>
      </c>
      <c r="P605" s="111">
        <v>5</v>
      </c>
      <c r="Q605" s="27" t="s">
        <v>242</v>
      </c>
      <c r="R605" s="26">
        <v>26.6</v>
      </c>
      <c r="S605" s="27" t="s">
        <v>217</v>
      </c>
      <c r="T605" s="26">
        <v>28.1</v>
      </c>
      <c r="U605" s="27" t="s">
        <v>242</v>
      </c>
      <c r="V605" s="26">
        <v>26.6</v>
      </c>
      <c r="W605" s="27" t="s">
        <v>309</v>
      </c>
      <c r="X605" s="26">
        <v>28</v>
      </c>
      <c r="Y605" s="27" t="s">
        <v>170</v>
      </c>
      <c r="Z605" s="26">
        <v>27.6</v>
      </c>
      <c r="AA605" s="27" t="s">
        <v>234</v>
      </c>
      <c r="AB605" s="26">
        <v>29.1</v>
      </c>
      <c r="AC605" s="110" t="s">
        <v>183</v>
      </c>
      <c r="AD605" s="111">
        <v>8.9</v>
      </c>
      <c r="AE605" s="27" t="s">
        <v>310</v>
      </c>
      <c r="AF605" s="26">
        <v>30.2</v>
      </c>
      <c r="AG605" s="110" t="s">
        <v>183</v>
      </c>
      <c r="AH605" s="111">
        <v>8.9</v>
      </c>
      <c r="AI605" s="27" t="s">
        <v>242</v>
      </c>
      <c r="AJ605" s="26">
        <v>26.6</v>
      </c>
      <c r="AK605" s="27" t="s">
        <v>242</v>
      </c>
      <c r="AL605" s="26">
        <v>26.6</v>
      </c>
      <c r="AM605" s="27" t="s">
        <v>242</v>
      </c>
      <c r="AN605" s="26">
        <v>26.6</v>
      </c>
      <c r="AO605" s="110" t="s">
        <v>287</v>
      </c>
      <c r="AP605" s="111">
        <v>7.7</v>
      </c>
      <c r="AQ605" s="27" t="s">
        <v>242</v>
      </c>
      <c r="AR605" s="26">
        <v>26.6</v>
      </c>
      <c r="AS605" s="27" t="s">
        <v>197</v>
      </c>
      <c r="AT605" s="26">
        <v>27.5</v>
      </c>
      <c r="AU605" s="27" t="s">
        <v>242</v>
      </c>
      <c r="AV605" s="26">
        <v>26.6</v>
      </c>
    </row>
    <row r="606" spans="1:48" x14ac:dyDescent="0.25">
      <c r="A606" s="12"/>
      <c r="B606" s="13"/>
      <c r="C606" s="14"/>
      <c r="D606" s="16"/>
      <c r="E606" s="27" t="s">
        <v>197</v>
      </c>
      <c r="F606" s="26">
        <v>27.5</v>
      </c>
      <c r="G606" s="27"/>
      <c r="H606" s="26"/>
      <c r="I606" s="27" t="s">
        <v>170</v>
      </c>
      <c r="J606" s="26">
        <v>27.6</v>
      </c>
      <c r="K606" s="27" t="s">
        <v>242</v>
      </c>
      <c r="L606" s="26">
        <v>26.6</v>
      </c>
      <c r="M606" s="110" t="s">
        <v>254</v>
      </c>
      <c r="N606" s="111">
        <v>5</v>
      </c>
      <c r="O606" s="27" t="s">
        <v>242</v>
      </c>
      <c r="P606" s="26">
        <v>26.6</v>
      </c>
      <c r="Q606" s="27" t="s">
        <v>170</v>
      </c>
      <c r="R606" s="26">
        <v>27.6</v>
      </c>
      <c r="S606" s="110" t="s">
        <v>261</v>
      </c>
      <c r="T606" s="111">
        <v>3.2</v>
      </c>
      <c r="U606" s="110" t="s">
        <v>190</v>
      </c>
      <c r="V606" s="111">
        <v>5</v>
      </c>
      <c r="W606" s="110" t="s">
        <v>260</v>
      </c>
      <c r="X606" s="111">
        <v>-1.9</v>
      </c>
      <c r="Y606" s="27" t="s">
        <v>165</v>
      </c>
      <c r="Z606" s="26">
        <v>34.799999999999997</v>
      </c>
      <c r="AA606" s="110" t="s">
        <v>190</v>
      </c>
      <c r="AB606" s="111">
        <v>5</v>
      </c>
      <c r="AC606" s="27" t="s">
        <v>242</v>
      </c>
      <c r="AD606" s="26">
        <v>26.6</v>
      </c>
      <c r="AE606" s="27" t="s">
        <v>309</v>
      </c>
      <c r="AF606" s="26">
        <v>28</v>
      </c>
      <c r="AG606" s="27" t="s">
        <v>242</v>
      </c>
      <c r="AH606" s="26">
        <v>26.6</v>
      </c>
      <c r="AI606" s="27" t="s">
        <v>170</v>
      </c>
      <c r="AJ606" s="26">
        <v>27.6</v>
      </c>
      <c r="AK606" s="27" t="s">
        <v>197</v>
      </c>
      <c r="AL606" s="26">
        <v>27.5</v>
      </c>
      <c r="AM606" s="110" t="s">
        <v>269</v>
      </c>
      <c r="AN606" s="111">
        <v>0.9</v>
      </c>
      <c r="AO606" s="27" t="s">
        <v>242</v>
      </c>
      <c r="AP606" s="26">
        <v>26.6</v>
      </c>
      <c r="AQ606" s="27" t="s">
        <v>223</v>
      </c>
      <c r="AR606" s="26">
        <v>28.9</v>
      </c>
      <c r="AS606" s="27" t="s">
        <v>310</v>
      </c>
      <c r="AT606" s="26">
        <v>30.2</v>
      </c>
      <c r="AU606" s="110" t="s">
        <v>190</v>
      </c>
      <c r="AV606" s="111">
        <v>5</v>
      </c>
    </row>
    <row r="607" spans="1:48" x14ac:dyDescent="0.25">
      <c r="A607" s="12"/>
      <c r="B607" s="13"/>
      <c r="C607" s="14"/>
      <c r="D607" s="16"/>
      <c r="E607" s="27" t="s">
        <v>309</v>
      </c>
      <c r="F607" s="26">
        <v>28</v>
      </c>
      <c r="G607" s="27"/>
      <c r="H607" s="26"/>
      <c r="I607" s="27" t="s">
        <v>202</v>
      </c>
      <c r="J607" s="26">
        <v>31.5</v>
      </c>
      <c r="K607" s="110" t="s">
        <v>190</v>
      </c>
      <c r="L607" s="111">
        <v>5</v>
      </c>
      <c r="M607" s="27" t="s">
        <v>242</v>
      </c>
      <c r="N607" s="26">
        <v>26.6</v>
      </c>
      <c r="O607" s="27" t="s">
        <v>170</v>
      </c>
      <c r="P607" s="26">
        <v>27.6</v>
      </c>
      <c r="Q607" s="27" t="s">
        <v>172</v>
      </c>
      <c r="R607" s="26">
        <v>29.9</v>
      </c>
      <c r="S607" s="110" t="s">
        <v>244</v>
      </c>
      <c r="T607" s="111">
        <v>7.2</v>
      </c>
      <c r="U607" s="27" t="s">
        <v>309</v>
      </c>
      <c r="V607" s="26">
        <v>28</v>
      </c>
      <c r="W607" s="27" t="s">
        <v>198</v>
      </c>
      <c r="X607" s="26">
        <v>37.799999999999997</v>
      </c>
      <c r="Y607" s="27" t="s">
        <v>309</v>
      </c>
      <c r="Z607" s="26">
        <v>28</v>
      </c>
      <c r="AA607" s="27" t="s">
        <v>309</v>
      </c>
      <c r="AB607" s="26">
        <v>28</v>
      </c>
      <c r="AC607" s="27" t="s">
        <v>197</v>
      </c>
      <c r="AD607" s="26">
        <v>27.5</v>
      </c>
      <c r="AE607" s="27" t="s">
        <v>278</v>
      </c>
      <c r="AF607" s="26">
        <v>28</v>
      </c>
      <c r="AG607" s="27" t="s">
        <v>170</v>
      </c>
      <c r="AH607" s="26">
        <v>27.6</v>
      </c>
      <c r="AI607" s="27" t="s">
        <v>172</v>
      </c>
      <c r="AJ607" s="26">
        <v>29.9</v>
      </c>
      <c r="AK607" s="110" t="s">
        <v>190</v>
      </c>
      <c r="AL607" s="111">
        <v>5</v>
      </c>
      <c r="AM607" s="27" t="s">
        <v>170</v>
      </c>
      <c r="AN607" s="26">
        <v>27.6</v>
      </c>
      <c r="AO607" s="27" t="s">
        <v>197</v>
      </c>
      <c r="AP607" s="26">
        <v>27.5</v>
      </c>
      <c r="AQ607" s="110" t="s">
        <v>209</v>
      </c>
      <c r="AR607" s="111">
        <v>3.9</v>
      </c>
      <c r="AS607" s="27" t="s">
        <v>223</v>
      </c>
      <c r="AT607" s="26">
        <v>28.9</v>
      </c>
      <c r="AU607" s="27" t="s">
        <v>170</v>
      </c>
      <c r="AV607" s="26">
        <v>27.6</v>
      </c>
    </row>
    <row r="608" spans="1:48" x14ac:dyDescent="0.25">
      <c r="A608" s="12"/>
      <c r="B608" s="13"/>
      <c r="C608" s="14"/>
      <c r="D608" s="16"/>
      <c r="E608" s="110" t="s">
        <v>260</v>
      </c>
      <c r="F608" s="111">
        <v>-1.9</v>
      </c>
      <c r="G608" s="27"/>
      <c r="H608" s="26"/>
      <c r="I608" s="27" t="s">
        <v>309</v>
      </c>
      <c r="J608" s="26">
        <v>28</v>
      </c>
      <c r="K608" s="110" t="s">
        <v>212</v>
      </c>
      <c r="L608" s="111">
        <v>7.1</v>
      </c>
      <c r="M608" s="27" t="s">
        <v>197</v>
      </c>
      <c r="N608" s="26">
        <v>27.5</v>
      </c>
      <c r="O608" s="27" t="s">
        <v>309</v>
      </c>
      <c r="P608" s="26">
        <v>28</v>
      </c>
      <c r="Q608" s="27" t="s">
        <v>213</v>
      </c>
      <c r="R608" s="26">
        <v>32.6</v>
      </c>
      <c r="S608" s="27" t="s">
        <v>309</v>
      </c>
      <c r="T608" s="26">
        <v>28</v>
      </c>
      <c r="U608" s="27"/>
      <c r="V608" s="26"/>
      <c r="W608" s="27" t="s">
        <v>278</v>
      </c>
      <c r="X608" s="26">
        <v>28</v>
      </c>
      <c r="Y608" s="27" t="s">
        <v>278</v>
      </c>
      <c r="Z608" s="26">
        <v>28</v>
      </c>
      <c r="AA608" s="27" t="s">
        <v>278</v>
      </c>
      <c r="AB608" s="26">
        <v>28</v>
      </c>
      <c r="AC608" s="27" t="s">
        <v>309</v>
      </c>
      <c r="AD608" s="26">
        <v>28</v>
      </c>
      <c r="AE608" s="27"/>
      <c r="AF608" s="26"/>
      <c r="AG608" s="27" t="s">
        <v>213</v>
      </c>
      <c r="AH608" s="26">
        <v>32.6</v>
      </c>
      <c r="AI608" s="27" t="s">
        <v>309</v>
      </c>
      <c r="AJ608" s="26">
        <v>28</v>
      </c>
      <c r="AK608" s="27" t="s">
        <v>309</v>
      </c>
      <c r="AL608" s="26">
        <v>28</v>
      </c>
      <c r="AM608" s="27" t="s">
        <v>309</v>
      </c>
      <c r="AN608" s="26">
        <v>28</v>
      </c>
      <c r="AO608" s="110" t="s">
        <v>177</v>
      </c>
      <c r="AP608" s="111">
        <v>7.5</v>
      </c>
      <c r="AQ608" s="27" t="s">
        <v>309</v>
      </c>
      <c r="AR608" s="26">
        <v>28</v>
      </c>
      <c r="AS608" s="27" t="s">
        <v>309</v>
      </c>
      <c r="AT608" s="26">
        <v>28</v>
      </c>
      <c r="AU608" s="27" t="s">
        <v>309</v>
      </c>
      <c r="AV608" s="26">
        <v>28</v>
      </c>
    </row>
    <row r="609" spans="1:48" x14ac:dyDescent="0.25">
      <c r="A609" s="12"/>
      <c r="B609" s="13"/>
      <c r="C609" s="14"/>
      <c r="D609" s="16"/>
      <c r="E609" s="27" t="s">
        <v>278</v>
      </c>
      <c r="F609" s="26">
        <v>28</v>
      </c>
      <c r="G609" s="27"/>
      <c r="H609" s="26"/>
      <c r="I609" s="27"/>
      <c r="J609" s="26"/>
      <c r="K609" s="27" t="s">
        <v>309</v>
      </c>
      <c r="L609" s="26">
        <v>28</v>
      </c>
      <c r="M609" s="27" t="s">
        <v>309</v>
      </c>
      <c r="N609" s="26">
        <v>28</v>
      </c>
      <c r="O609" s="27"/>
      <c r="P609" s="26"/>
      <c r="Q609" s="27" t="s">
        <v>309</v>
      </c>
      <c r="R609" s="26">
        <v>28</v>
      </c>
      <c r="S609" s="27" t="s">
        <v>278</v>
      </c>
      <c r="T609" s="26">
        <v>28</v>
      </c>
      <c r="U609" s="27"/>
      <c r="V609" s="26"/>
      <c r="W609" s="27"/>
      <c r="X609" s="26"/>
      <c r="Y609" s="27"/>
      <c r="Z609" s="26"/>
      <c r="AA609" s="27"/>
      <c r="AB609" s="26"/>
      <c r="AC609" s="27" t="s">
        <v>278</v>
      </c>
      <c r="AD609" s="26">
        <v>28</v>
      </c>
      <c r="AE609" s="27"/>
      <c r="AF609" s="26"/>
      <c r="AG609" s="27" t="s">
        <v>309</v>
      </c>
      <c r="AH609" s="26">
        <v>28</v>
      </c>
      <c r="AI609" s="27"/>
      <c r="AJ609" s="26"/>
      <c r="AK609" s="27" t="s">
        <v>278</v>
      </c>
      <c r="AL609" s="26">
        <v>28</v>
      </c>
      <c r="AM609" s="27" t="s">
        <v>278</v>
      </c>
      <c r="AN609" s="26">
        <v>28</v>
      </c>
      <c r="AO609" s="110" t="s">
        <v>193</v>
      </c>
      <c r="AP609" s="111">
        <v>4.8</v>
      </c>
      <c r="AQ609" s="27" t="s">
        <v>311</v>
      </c>
      <c r="AR609" s="26">
        <v>34.1</v>
      </c>
      <c r="AS609" s="27" t="s">
        <v>278</v>
      </c>
      <c r="AT609" s="26">
        <v>28</v>
      </c>
      <c r="AU609" s="27"/>
      <c r="AV609" s="26"/>
    </row>
    <row r="610" spans="1:48" x14ac:dyDescent="0.25">
      <c r="A610" s="12"/>
      <c r="B610" s="13"/>
      <c r="C610" s="14"/>
      <c r="E610" s="27"/>
      <c r="F610" s="26"/>
      <c r="G610" s="27"/>
      <c r="H610" s="26"/>
      <c r="I610" s="27"/>
      <c r="J610" s="26"/>
      <c r="K610" s="28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7"/>
      <c r="AN610" s="26"/>
      <c r="AO610" s="28"/>
      <c r="AP610" s="26"/>
      <c r="AQ610" s="28"/>
      <c r="AR610" s="26"/>
      <c r="AS610" s="27"/>
      <c r="AT610" s="26"/>
      <c r="AU610" s="27"/>
      <c r="AV610" s="26"/>
    </row>
    <row r="611" spans="1:48" s="10" customFormat="1" x14ac:dyDescent="0.25">
      <c r="A611" s="12"/>
      <c r="B611" s="13"/>
      <c r="C611" s="14"/>
      <c r="E611" s="17"/>
      <c r="F611" s="15">
        <f>SUM(F600:F610)</f>
        <v>232.5</v>
      </c>
      <c r="G611" s="17"/>
      <c r="H611" s="15"/>
      <c r="I611" s="17"/>
      <c r="J611" s="15">
        <f>SUM(J600:J610)</f>
        <v>226.5</v>
      </c>
      <c r="K611" s="18"/>
      <c r="L611" s="15">
        <f>SUM(L600:L610)</f>
        <v>210.7</v>
      </c>
      <c r="M611" s="17"/>
      <c r="N611" s="15">
        <f>SUM(N600:N610)</f>
        <v>177.5</v>
      </c>
      <c r="O611" s="17"/>
      <c r="P611" s="15">
        <f>SUM(P600:P610)</f>
        <v>160.30000000000001</v>
      </c>
      <c r="Q611" s="17"/>
      <c r="R611" s="15">
        <f>SUM(R600:R610)</f>
        <v>233.1</v>
      </c>
      <c r="S611" s="17"/>
      <c r="T611" s="15">
        <f>SUM(T600:T610)</f>
        <v>245.79999999999995</v>
      </c>
      <c r="U611" s="17"/>
      <c r="V611" s="15">
        <f>SUM(V600:V610)</f>
        <v>130</v>
      </c>
      <c r="W611" s="17"/>
      <c r="X611" s="15">
        <f>SUM(X600:X610)</f>
        <v>237.29999999999995</v>
      </c>
      <c r="Y611" s="17"/>
      <c r="Z611" s="15">
        <f>SUM(Z600:Z610)</f>
        <v>243.09999999999997</v>
      </c>
      <c r="AA611" s="17"/>
      <c r="AB611" s="15">
        <f>SUM(AB600:AB610)</f>
        <v>240.4</v>
      </c>
      <c r="AC611" s="17"/>
      <c r="AD611" s="15">
        <f>SUM(AD600:AD610)</f>
        <v>203.5</v>
      </c>
      <c r="AE611" s="17"/>
      <c r="AF611" s="15">
        <f>SUM(AF600:AF610)</f>
        <v>196.9</v>
      </c>
      <c r="AG611" s="17"/>
      <c r="AH611" s="15">
        <f>SUM(AH600:AH610)</f>
        <v>183.3</v>
      </c>
      <c r="AI611" s="17"/>
      <c r="AJ611" s="15">
        <f>SUM(AJ600:AJ610)</f>
        <v>207.4</v>
      </c>
      <c r="AK611" s="17"/>
      <c r="AL611" s="15">
        <f>SUM(AL600:AL610)</f>
        <v>232</v>
      </c>
      <c r="AM611" s="17"/>
      <c r="AN611" s="15">
        <f>SUM(AN600:AN610)</f>
        <v>235.5</v>
      </c>
      <c r="AO611" s="18"/>
      <c r="AP611" s="15">
        <f>SUM(AP600:AP610)</f>
        <v>172.20000000000002</v>
      </c>
      <c r="AQ611" s="18"/>
      <c r="AR611" s="15">
        <f>SUM(AR600:AR610)</f>
        <v>211.1</v>
      </c>
      <c r="AS611" s="17"/>
      <c r="AT611" s="15">
        <f>SUM(AT600:AT610)</f>
        <v>230</v>
      </c>
      <c r="AU611" s="17"/>
      <c r="AV611" s="15">
        <f>SUM(AV600:AV610)</f>
        <v>243.29999999999998</v>
      </c>
    </row>
    <row r="612" spans="1:48" x14ac:dyDescent="0.25">
      <c r="A612" s="12"/>
      <c r="B612" s="13"/>
      <c r="C612" s="14"/>
      <c r="E612" s="27"/>
      <c r="F612" s="26"/>
      <c r="G612" s="27"/>
      <c r="H612" s="26"/>
      <c r="I612" s="27"/>
      <c r="J612" s="26"/>
      <c r="K612" s="28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7"/>
      <c r="AN612" s="26"/>
      <c r="AO612" s="28"/>
      <c r="AP612" s="26"/>
      <c r="AQ612" s="28"/>
      <c r="AR612" s="26"/>
      <c r="AS612" s="27"/>
      <c r="AT612" s="26"/>
      <c r="AU612" s="27"/>
      <c r="AV612" s="26"/>
    </row>
    <row r="613" spans="1:48" x14ac:dyDescent="0.25">
      <c r="A613" s="12"/>
      <c r="B613" s="13"/>
      <c r="C613" s="14"/>
      <c r="D613" s="16"/>
      <c r="E613" s="110" t="s">
        <v>298</v>
      </c>
      <c r="F613" s="111">
        <v>4</v>
      </c>
      <c r="G613" s="27"/>
      <c r="H613" s="26"/>
      <c r="I613" s="110" t="s">
        <v>298</v>
      </c>
      <c r="J613" s="111">
        <v>4</v>
      </c>
      <c r="K613" s="110" t="s">
        <v>272</v>
      </c>
      <c r="L613" s="111">
        <v>7.9</v>
      </c>
      <c r="M613" s="110" t="s">
        <v>298</v>
      </c>
      <c r="N613" s="111">
        <v>4</v>
      </c>
      <c r="O613" s="110" t="s">
        <v>217</v>
      </c>
      <c r="P613" s="111">
        <v>2.6</v>
      </c>
      <c r="Q613" s="110" t="s">
        <v>298</v>
      </c>
      <c r="R613" s="111">
        <v>4</v>
      </c>
      <c r="S613" s="110" t="s">
        <v>272</v>
      </c>
      <c r="T613" s="111">
        <v>7.9</v>
      </c>
      <c r="U613" s="27" t="s">
        <v>242</v>
      </c>
      <c r="V613" s="26">
        <v>26.5</v>
      </c>
      <c r="W613" s="110" t="s">
        <v>217</v>
      </c>
      <c r="X613" s="111">
        <v>2.6</v>
      </c>
      <c r="Y613" s="110" t="s">
        <v>298</v>
      </c>
      <c r="Z613" s="111">
        <v>4</v>
      </c>
      <c r="AA613" s="110" t="s">
        <v>192</v>
      </c>
      <c r="AB613" s="111">
        <v>7.3</v>
      </c>
      <c r="AC613" s="110" t="s">
        <v>298</v>
      </c>
      <c r="AD613" s="111">
        <v>4</v>
      </c>
      <c r="AE613" s="110" t="s">
        <v>217</v>
      </c>
      <c r="AF613" s="111">
        <v>2.6</v>
      </c>
      <c r="AG613" s="110" t="s">
        <v>298</v>
      </c>
      <c r="AH613" s="111">
        <v>4</v>
      </c>
      <c r="AI613" s="110" t="s">
        <v>298</v>
      </c>
      <c r="AJ613" s="111">
        <v>4</v>
      </c>
      <c r="AK613" s="110" t="s">
        <v>298</v>
      </c>
      <c r="AL613" s="111">
        <v>4</v>
      </c>
      <c r="AM613" s="110" t="s">
        <v>298</v>
      </c>
      <c r="AN613" s="111">
        <v>4</v>
      </c>
      <c r="AO613" s="110" t="s">
        <v>298</v>
      </c>
      <c r="AP613" s="111">
        <v>4</v>
      </c>
      <c r="AQ613" s="110" t="s">
        <v>248</v>
      </c>
      <c r="AR613" s="111">
        <v>6.7</v>
      </c>
      <c r="AS613" s="110" t="s">
        <v>217</v>
      </c>
      <c r="AT613" s="111">
        <v>2.6</v>
      </c>
      <c r="AU613" s="110" t="s">
        <v>298</v>
      </c>
      <c r="AV613" s="111">
        <v>4</v>
      </c>
    </row>
    <row r="614" spans="1:48" x14ac:dyDescent="0.25">
      <c r="A614" s="12"/>
      <c r="B614" s="13"/>
      <c r="C614" s="14"/>
      <c r="D614" s="16"/>
      <c r="E614" s="110" t="s">
        <v>217</v>
      </c>
      <c r="F614" s="111">
        <v>2.6</v>
      </c>
      <c r="G614" s="27"/>
      <c r="H614" s="26"/>
      <c r="I614" s="27" t="s">
        <v>242</v>
      </c>
      <c r="J614" s="26">
        <v>26.5</v>
      </c>
      <c r="K614" s="110" t="s">
        <v>217</v>
      </c>
      <c r="L614" s="111">
        <v>2.6</v>
      </c>
      <c r="M614" s="110" t="s">
        <v>217</v>
      </c>
      <c r="N614" s="111">
        <v>2.6</v>
      </c>
      <c r="O614" s="27" t="s">
        <v>242</v>
      </c>
      <c r="P614" s="26">
        <v>26.5</v>
      </c>
      <c r="Q614" s="110" t="s">
        <v>217</v>
      </c>
      <c r="R614" s="111">
        <v>2.6</v>
      </c>
      <c r="S614" s="110" t="s">
        <v>217</v>
      </c>
      <c r="T614" s="111">
        <v>2.6</v>
      </c>
      <c r="U614" s="27" t="s">
        <v>309</v>
      </c>
      <c r="V614" s="26">
        <v>35.799999999999997</v>
      </c>
      <c r="W614" s="110" t="s">
        <v>165</v>
      </c>
      <c r="X614" s="111">
        <v>6.8</v>
      </c>
      <c r="Y614" s="110" t="s">
        <v>217</v>
      </c>
      <c r="Z614" s="111">
        <v>2.6</v>
      </c>
      <c r="AA614" s="110" t="s">
        <v>217</v>
      </c>
      <c r="AB614" s="111">
        <v>2.6</v>
      </c>
      <c r="AC614" s="110" t="s">
        <v>217</v>
      </c>
      <c r="AD614" s="111">
        <v>2.6</v>
      </c>
      <c r="AE614" s="27" t="s">
        <v>242</v>
      </c>
      <c r="AF614" s="26">
        <v>26.5</v>
      </c>
      <c r="AG614" s="27" t="s">
        <v>242</v>
      </c>
      <c r="AH614" s="26">
        <v>26.5</v>
      </c>
      <c r="AI614" s="110" t="s">
        <v>217</v>
      </c>
      <c r="AJ614" s="111">
        <v>2.6</v>
      </c>
      <c r="AK614" s="110" t="s">
        <v>217</v>
      </c>
      <c r="AL614" s="111">
        <v>2.6</v>
      </c>
      <c r="AM614" s="110" t="s">
        <v>217</v>
      </c>
      <c r="AN614" s="111">
        <v>2.6</v>
      </c>
      <c r="AO614" s="110" t="s">
        <v>272</v>
      </c>
      <c r="AP614" s="111">
        <v>7.9</v>
      </c>
      <c r="AQ614" s="27" t="s">
        <v>242</v>
      </c>
      <c r="AR614" s="26">
        <v>26.5</v>
      </c>
      <c r="AS614" s="27" t="s">
        <v>242</v>
      </c>
      <c r="AT614" s="26">
        <v>26.5</v>
      </c>
      <c r="AU614" s="110" t="s">
        <v>164</v>
      </c>
      <c r="AV614" s="111">
        <v>7.2</v>
      </c>
    </row>
    <row r="615" spans="1:48" x14ac:dyDescent="0.25">
      <c r="A615" s="12"/>
      <c r="B615" s="13"/>
      <c r="C615" s="14"/>
      <c r="D615" s="16"/>
      <c r="E615" s="27" t="s">
        <v>242</v>
      </c>
      <c r="F615" s="26">
        <v>26.5</v>
      </c>
      <c r="G615" s="27"/>
      <c r="H615" s="26"/>
      <c r="I615" s="27" t="s">
        <v>170</v>
      </c>
      <c r="J615" s="26">
        <v>29.5</v>
      </c>
      <c r="K615" s="27" t="s">
        <v>242</v>
      </c>
      <c r="L615" s="26">
        <v>26.5</v>
      </c>
      <c r="M615" s="27" t="s">
        <v>242</v>
      </c>
      <c r="N615" s="26">
        <v>26.5</v>
      </c>
      <c r="O615" s="27" t="s">
        <v>170</v>
      </c>
      <c r="P615" s="26">
        <v>29.5</v>
      </c>
      <c r="Q615" s="27" t="s">
        <v>242</v>
      </c>
      <c r="R615" s="26">
        <v>26.5</v>
      </c>
      <c r="S615" s="27" t="s">
        <v>309</v>
      </c>
      <c r="T615" s="26">
        <v>35.799999999999997</v>
      </c>
      <c r="U615" s="27"/>
      <c r="V615" s="26"/>
      <c r="W615" s="27" t="s">
        <v>309</v>
      </c>
      <c r="X615" s="26">
        <v>35.799999999999997</v>
      </c>
      <c r="Y615" s="27" t="s">
        <v>170</v>
      </c>
      <c r="Z615" s="26">
        <v>29.5</v>
      </c>
      <c r="AA615" s="27" t="s">
        <v>242</v>
      </c>
      <c r="AB615" s="26">
        <v>26.5</v>
      </c>
      <c r="AC615" s="27" t="s">
        <v>242</v>
      </c>
      <c r="AD615" s="26">
        <v>26.5</v>
      </c>
      <c r="AE615" s="27" t="s">
        <v>310</v>
      </c>
      <c r="AF615" s="26">
        <v>31.7</v>
      </c>
      <c r="AG615" s="27" t="s">
        <v>170</v>
      </c>
      <c r="AH615" s="26">
        <v>29.5</v>
      </c>
      <c r="AI615" s="27" t="s">
        <v>242</v>
      </c>
      <c r="AJ615" s="26">
        <v>26.5</v>
      </c>
      <c r="AK615" s="27" t="s">
        <v>242</v>
      </c>
      <c r="AL615" s="26">
        <v>26.5</v>
      </c>
      <c r="AM615" s="27" t="s">
        <v>242</v>
      </c>
      <c r="AN615" s="26">
        <v>26.5</v>
      </c>
      <c r="AO615" s="27" t="s">
        <v>242</v>
      </c>
      <c r="AP615" s="26">
        <v>26.5</v>
      </c>
      <c r="AQ615" s="27" t="s">
        <v>223</v>
      </c>
      <c r="AR615" s="26">
        <v>30.2</v>
      </c>
      <c r="AS615" s="110" t="s">
        <v>197</v>
      </c>
      <c r="AT615" s="111">
        <v>6</v>
      </c>
      <c r="AU615" s="110" t="s">
        <v>217</v>
      </c>
      <c r="AV615" s="111">
        <v>2.6</v>
      </c>
    </row>
    <row r="616" spans="1:48" x14ac:dyDescent="0.25">
      <c r="A616" s="12"/>
      <c r="B616" s="13"/>
      <c r="C616" s="14"/>
      <c r="D616" s="16"/>
      <c r="E616" s="110" t="s">
        <v>197</v>
      </c>
      <c r="F616" s="111">
        <v>6</v>
      </c>
      <c r="G616" s="27"/>
      <c r="H616" s="26"/>
      <c r="I616" s="110" t="s">
        <v>202</v>
      </c>
      <c r="J616" s="111">
        <v>-0.7</v>
      </c>
      <c r="K616" s="27" t="s">
        <v>309</v>
      </c>
      <c r="L616" s="26">
        <v>35.799999999999997</v>
      </c>
      <c r="M616" s="110" t="s">
        <v>197</v>
      </c>
      <c r="N616" s="111">
        <v>6</v>
      </c>
      <c r="O616" s="27" t="s">
        <v>309</v>
      </c>
      <c r="P616" s="26">
        <v>35.799999999999997</v>
      </c>
      <c r="Q616" s="27" t="s">
        <v>170</v>
      </c>
      <c r="R616" s="26">
        <v>29.5</v>
      </c>
      <c r="S616" s="27" t="s">
        <v>278</v>
      </c>
      <c r="T616" s="26">
        <v>31.6</v>
      </c>
      <c r="U616" s="27"/>
      <c r="V616" s="26"/>
      <c r="W616" s="27" t="s">
        <v>198</v>
      </c>
      <c r="X616" s="26">
        <v>31.1</v>
      </c>
      <c r="Y616" s="110" t="s">
        <v>165</v>
      </c>
      <c r="Z616" s="111">
        <v>6.8</v>
      </c>
      <c r="AA616" s="27" t="s">
        <v>234</v>
      </c>
      <c r="AB616" s="26">
        <v>25.1</v>
      </c>
      <c r="AC616" s="110" t="s">
        <v>197</v>
      </c>
      <c r="AD616" s="111">
        <v>6</v>
      </c>
      <c r="AE616" s="27" t="s">
        <v>309</v>
      </c>
      <c r="AF616" s="26">
        <v>35.799999999999997</v>
      </c>
      <c r="AG616" s="27" t="s">
        <v>213</v>
      </c>
      <c r="AH616" s="26">
        <v>30.5</v>
      </c>
      <c r="AI616" s="27" t="s">
        <v>170</v>
      </c>
      <c r="AJ616" s="26">
        <v>29.5</v>
      </c>
      <c r="AK616" s="110" t="s">
        <v>197</v>
      </c>
      <c r="AL616" s="111">
        <v>6</v>
      </c>
      <c r="AM616" s="27" t="s">
        <v>170</v>
      </c>
      <c r="AN616" s="26">
        <v>29.5</v>
      </c>
      <c r="AO616" s="110" t="s">
        <v>197</v>
      </c>
      <c r="AP616" s="111">
        <v>6</v>
      </c>
      <c r="AQ616" s="27" t="s">
        <v>309</v>
      </c>
      <c r="AR616" s="26">
        <v>35.799999999999997</v>
      </c>
      <c r="AS616" s="27" t="s">
        <v>310</v>
      </c>
      <c r="AT616" s="26">
        <v>31.7</v>
      </c>
      <c r="AU616" s="27" t="s">
        <v>242</v>
      </c>
      <c r="AV616" s="26">
        <v>26.5</v>
      </c>
    </row>
    <row r="617" spans="1:48" x14ac:dyDescent="0.25">
      <c r="A617" s="12"/>
      <c r="B617" s="13"/>
      <c r="C617" s="14"/>
      <c r="D617" s="16"/>
      <c r="E617" s="27" t="s">
        <v>309</v>
      </c>
      <c r="F617" s="26">
        <v>35.799999999999997</v>
      </c>
      <c r="G617" s="27"/>
      <c r="H617" s="26"/>
      <c r="I617" s="27" t="s">
        <v>309</v>
      </c>
      <c r="J617" s="26">
        <v>35.799999999999997</v>
      </c>
      <c r="K617" s="27"/>
      <c r="L617" s="26"/>
      <c r="M617" s="27" t="s">
        <v>309</v>
      </c>
      <c r="N617" s="26">
        <v>35.799999999999997</v>
      </c>
      <c r="O617" s="27"/>
      <c r="P617" s="26"/>
      <c r="Q617" s="110" t="s">
        <v>172</v>
      </c>
      <c r="R617" s="111">
        <v>7.2</v>
      </c>
      <c r="S617" s="27"/>
      <c r="T617" s="26"/>
      <c r="U617" s="27"/>
      <c r="V617" s="26"/>
      <c r="W617" s="27" t="s">
        <v>278</v>
      </c>
      <c r="X617" s="26">
        <v>31.6</v>
      </c>
      <c r="Y617" s="27" t="s">
        <v>309</v>
      </c>
      <c r="Z617" s="26">
        <v>35.799999999999997</v>
      </c>
      <c r="AA617" s="27" t="s">
        <v>309</v>
      </c>
      <c r="AB617" s="26">
        <v>35.799999999999997</v>
      </c>
      <c r="AC617" s="27" t="s">
        <v>309</v>
      </c>
      <c r="AD617" s="26">
        <v>35.799999999999997</v>
      </c>
      <c r="AE617" s="27" t="s">
        <v>278</v>
      </c>
      <c r="AF617" s="26">
        <v>31.6</v>
      </c>
      <c r="AG617" s="27" t="s">
        <v>309</v>
      </c>
      <c r="AH617" s="26">
        <v>35.799999999999997</v>
      </c>
      <c r="AI617" s="110" t="s">
        <v>172</v>
      </c>
      <c r="AJ617" s="111">
        <v>7.2</v>
      </c>
      <c r="AK617" s="27" t="s">
        <v>309</v>
      </c>
      <c r="AL617" s="26">
        <v>35.799999999999997</v>
      </c>
      <c r="AM617" s="27" t="s">
        <v>309</v>
      </c>
      <c r="AN617" s="26">
        <v>35.799999999999997</v>
      </c>
      <c r="AO617" s="27"/>
      <c r="AP617" s="26"/>
      <c r="AQ617" s="27" t="s">
        <v>311</v>
      </c>
      <c r="AR617" s="26">
        <v>39</v>
      </c>
      <c r="AS617" s="27" t="s">
        <v>223</v>
      </c>
      <c r="AT617" s="26">
        <v>30.2</v>
      </c>
      <c r="AU617" s="27" t="s">
        <v>170</v>
      </c>
      <c r="AV617" s="26">
        <v>29.5</v>
      </c>
    </row>
    <row r="618" spans="1:48" x14ac:dyDescent="0.25">
      <c r="A618" s="12"/>
      <c r="B618" s="13"/>
      <c r="C618" s="14"/>
      <c r="D618" s="16"/>
      <c r="E618" s="27" t="s">
        <v>278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/>
      <c r="P618" s="26"/>
      <c r="Q618" s="27" t="s">
        <v>213</v>
      </c>
      <c r="R618" s="26">
        <v>30.5</v>
      </c>
      <c r="S618" s="27"/>
      <c r="T618" s="26"/>
      <c r="U618" s="27"/>
      <c r="V618" s="26"/>
      <c r="W618" s="27"/>
      <c r="X618" s="26"/>
      <c r="Y618" s="27" t="s">
        <v>278</v>
      </c>
      <c r="Z618" s="26">
        <v>31.6</v>
      </c>
      <c r="AA618" s="27" t="s">
        <v>278</v>
      </c>
      <c r="AB618" s="26">
        <v>31.6</v>
      </c>
      <c r="AC618" s="27" t="s">
        <v>278</v>
      </c>
      <c r="AD618" s="26">
        <v>31.6</v>
      </c>
      <c r="AE618" s="27"/>
      <c r="AF618" s="26"/>
      <c r="AG618" s="27"/>
      <c r="AH618" s="26"/>
      <c r="AI618" s="27" t="s">
        <v>309</v>
      </c>
      <c r="AJ618" s="26">
        <v>35.799999999999997</v>
      </c>
      <c r="AK618" s="27" t="s">
        <v>278</v>
      </c>
      <c r="AL618" s="26">
        <v>31.6</v>
      </c>
      <c r="AM618" s="27" t="s">
        <v>278</v>
      </c>
      <c r="AN618" s="26">
        <v>31.6</v>
      </c>
      <c r="AO618" s="27"/>
      <c r="AP618" s="26"/>
      <c r="AQ618" s="27"/>
      <c r="AR618" s="26"/>
      <c r="AS618" s="27" t="s">
        <v>309</v>
      </c>
      <c r="AT618" s="26">
        <v>35.799999999999997</v>
      </c>
      <c r="AU618" s="27" t="s">
        <v>309</v>
      </c>
      <c r="AV618" s="26">
        <v>35.799999999999997</v>
      </c>
    </row>
    <row r="619" spans="1:48" x14ac:dyDescent="0.25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/>
      <c r="P619" s="26"/>
      <c r="Q619" s="27" t="s">
        <v>309</v>
      </c>
      <c r="R619" s="26">
        <v>35.799999999999997</v>
      </c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/>
      <c r="AR619" s="26"/>
      <c r="AS619" s="27" t="s">
        <v>278</v>
      </c>
      <c r="AT619" s="26">
        <v>31.6</v>
      </c>
      <c r="AU619" s="27"/>
      <c r="AV619" s="26"/>
    </row>
    <row r="620" spans="1:48" x14ac:dyDescent="0.25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  <c r="AU620" s="27"/>
      <c r="AV620" s="26"/>
    </row>
    <row r="621" spans="1:48" s="10" customFormat="1" x14ac:dyDescent="0.25">
      <c r="A621" s="12"/>
      <c r="B621" s="13"/>
      <c r="C621" s="14"/>
      <c r="E621" s="17"/>
      <c r="F621" s="15">
        <f>SUM(F611:F620)</f>
        <v>339.00000000000006</v>
      </c>
      <c r="G621" s="17"/>
      <c r="H621" s="15"/>
      <c r="I621" s="17"/>
      <c r="J621" s="15">
        <f>SUM(J611:J620)</f>
        <v>321.60000000000002</v>
      </c>
      <c r="K621" s="18"/>
      <c r="L621" s="15">
        <f>SUM(L611:L620)</f>
        <v>283.5</v>
      </c>
      <c r="M621" s="17"/>
      <c r="N621" s="15">
        <f>SUM(N611:N620)</f>
        <v>252.39999999999998</v>
      </c>
      <c r="O621" s="17"/>
      <c r="P621" s="15">
        <f>SUM(P611:P620)</f>
        <v>254.7</v>
      </c>
      <c r="Q621" s="17"/>
      <c r="R621" s="15">
        <f>SUM(R611:R620)</f>
        <v>369.2</v>
      </c>
      <c r="S621" s="17"/>
      <c r="T621" s="15">
        <f>SUM(T611:T620)</f>
        <v>323.7</v>
      </c>
      <c r="U621" s="17"/>
      <c r="V621" s="15">
        <f>SUM(V611:V620)</f>
        <v>192.3</v>
      </c>
      <c r="W621" s="17"/>
      <c r="X621" s="15">
        <f>SUM(X611:X620)</f>
        <v>345.2</v>
      </c>
      <c r="Y621" s="17"/>
      <c r="Z621" s="15">
        <f>SUM(Z611:Z620)</f>
        <v>353.4</v>
      </c>
      <c r="AA621" s="17"/>
      <c r="AB621" s="15">
        <f>SUM(AB611:AB620)</f>
        <v>369.30000000000007</v>
      </c>
      <c r="AC621" s="17"/>
      <c r="AD621" s="15">
        <f>SUM(AD611:AD620)</f>
        <v>310</v>
      </c>
      <c r="AE621" s="17"/>
      <c r="AF621" s="15">
        <f>SUM(AF611:AF620)</f>
        <v>325.10000000000002</v>
      </c>
      <c r="AG621" s="17"/>
      <c r="AH621" s="15">
        <f>SUM(AH611:AH620)</f>
        <v>309.60000000000002</v>
      </c>
      <c r="AI621" s="17"/>
      <c r="AJ621" s="15">
        <f>SUM(AJ611:AJ620)</f>
        <v>313</v>
      </c>
      <c r="AK621" s="17"/>
      <c r="AL621" s="15">
        <f>SUM(AL611:AL620)</f>
        <v>338.50000000000006</v>
      </c>
      <c r="AM621" s="17"/>
      <c r="AN621" s="15">
        <f>SUM(AN611:AN620)</f>
        <v>365.50000000000006</v>
      </c>
      <c r="AO621" s="18"/>
      <c r="AP621" s="15">
        <f>SUM(AP611:AP620)</f>
        <v>216.60000000000002</v>
      </c>
      <c r="AQ621" s="18"/>
      <c r="AR621" s="15">
        <f>SUM(AR611:AR620)</f>
        <v>349.3</v>
      </c>
      <c r="AS621" s="17"/>
      <c r="AT621" s="15">
        <f>SUM(AT611:AT620)</f>
        <v>394.40000000000003</v>
      </c>
      <c r="AU621" s="17"/>
      <c r="AV621" s="15">
        <f>SUM(AV611:AV620)</f>
        <v>348.9</v>
      </c>
    </row>
    <row r="622" spans="1:48" x14ac:dyDescent="0.25">
      <c r="A622" s="12"/>
      <c r="B622" s="13"/>
      <c r="C622" s="14"/>
      <c r="E622" s="27"/>
      <c r="F622" s="26"/>
      <c r="G622" s="27"/>
      <c r="H622" s="26"/>
      <c r="I622" s="27"/>
      <c r="J622" s="26"/>
      <c r="K622" s="28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7"/>
      <c r="AN622" s="26"/>
      <c r="AO622" s="28"/>
      <c r="AP622" s="26"/>
      <c r="AQ622" s="28"/>
      <c r="AR622" s="26"/>
      <c r="AS622" s="27"/>
      <c r="AT622" s="26"/>
      <c r="AU622" s="27"/>
      <c r="AV622" s="26"/>
    </row>
    <row r="623" spans="1:48" x14ac:dyDescent="0.25">
      <c r="A623" s="12"/>
      <c r="B623" s="13"/>
      <c r="C623" s="14"/>
      <c r="D623" s="16"/>
      <c r="E623" s="27" t="s">
        <v>242</v>
      </c>
      <c r="F623" s="26">
        <v>31.8</v>
      </c>
      <c r="G623" s="27"/>
      <c r="H623" s="26"/>
      <c r="I623" s="27" t="s">
        <v>242</v>
      </c>
      <c r="J623" s="26">
        <v>31.8</v>
      </c>
      <c r="K623" s="27" t="s">
        <v>242</v>
      </c>
      <c r="L623" s="26">
        <v>31.8</v>
      </c>
      <c r="M623" s="27" t="s">
        <v>242</v>
      </c>
      <c r="N623" s="26">
        <v>31.8</v>
      </c>
      <c r="O623" s="27" t="s">
        <v>242</v>
      </c>
      <c r="P623" s="26">
        <v>31.8</v>
      </c>
      <c r="Q623" s="27" t="s">
        <v>242</v>
      </c>
      <c r="R623" s="26">
        <v>31.8</v>
      </c>
      <c r="S623" s="27" t="s">
        <v>309</v>
      </c>
      <c r="T623" s="26">
        <v>31.1</v>
      </c>
      <c r="U623" s="27" t="s">
        <v>242</v>
      </c>
      <c r="V623" s="26">
        <v>31.8</v>
      </c>
      <c r="W623" s="27" t="s">
        <v>309</v>
      </c>
      <c r="X623" s="26">
        <v>31.1</v>
      </c>
      <c r="Y623" s="110" t="s">
        <v>170</v>
      </c>
      <c r="Z623" s="111">
        <v>1.7</v>
      </c>
      <c r="AA623" s="27" t="s">
        <v>242</v>
      </c>
      <c r="AB623" s="26">
        <v>31.8</v>
      </c>
      <c r="AC623" s="27" t="s">
        <v>242</v>
      </c>
      <c r="AD623" s="26">
        <v>31.8</v>
      </c>
      <c r="AE623" s="27" t="s">
        <v>242</v>
      </c>
      <c r="AF623" s="26">
        <v>31.8</v>
      </c>
      <c r="AG623" s="27" t="s">
        <v>242</v>
      </c>
      <c r="AH623" s="26">
        <v>31.8</v>
      </c>
      <c r="AI623" s="27" t="s">
        <v>242</v>
      </c>
      <c r="AJ623" s="26">
        <v>31.8</v>
      </c>
      <c r="AK623" s="27" t="s">
        <v>242</v>
      </c>
      <c r="AL623" s="26">
        <v>31.8</v>
      </c>
      <c r="AM623" s="27" t="s">
        <v>242</v>
      </c>
      <c r="AN623" s="26">
        <v>31.8</v>
      </c>
      <c r="AO623" s="27" t="s">
        <v>242</v>
      </c>
      <c r="AP623" s="26">
        <v>31.8</v>
      </c>
      <c r="AQ623" s="27" t="s">
        <v>242</v>
      </c>
      <c r="AR623" s="26">
        <v>31.8</v>
      </c>
      <c r="AS623" s="27" t="s">
        <v>242</v>
      </c>
      <c r="AT623" s="26">
        <v>31.8</v>
      </c>
      <c r="AU623" s="27" t="s">
        <v>242</v>
      </c>
      <c r="AV623" s="26">
        <v>31.8</v>
      </c>
    </row>
    <row r="624" spans="1:48" x14ac:dyDescent="0.25">
      <c r="A624" s="12"/>
      <c r="B624" s="13"/>
      <c r="C624" s="14"/>
      <c r="D624" s="16"/>
      <c r="E624" s="27" t="s">
        <v>309</v>
      </c>
      <c r="F624" s="26">
        <v>31.1</v>
      </c>
      <c r="G624" s="27"/>
      <c r="H624" s="26"/>
      <c r="I624" s="110" t="s">
        <v>170</v>
      </c>
      <c r="J624" s="111">
        <v>1.7</v>
      </c>
      <c r="K624" s="27" t="s">
        <v>309</v>
      </c>
      <c r="L624" s="26">
        <v>31.1</v>
      </c>
      <c r="M624" s="27" t="s">
        <v>309</v>
      </c>
      <c r="N624" s="26">
        <v>31.1</v>
      </c>
      <c r="O624" s="110" t="s">
        <v>170</v>
      </c>
      <c r="P624" s="111">
        <v>1.7</v>
      </c>
      <c r="Q624" s="110" t="s">
        <v>170</v>
      </c>
      <c r="R624" s="111">
        <v>1.7</v>
      </c>
      <c r="S624" s="110" t="s">
        <v>278</v>
      </c>
      <c r="T624" s="111">
        <v>4.2</v>
      </c>
      <c r="U624" s="27" t="s">
        <v>309</v>
      </c>
      <c r="V624" s="26">
        <v>31.1</v>
      </c>
      <c r="W624" s="110" t="s">
        <v>198</v>
      </c>
      <c r="X624" s="111">
        <v>3.9</v>
      </c>
      <c r="Y624" s="27" t="s">
        <v>309</v>
      </c>
      <c r="Z624" s="26">
        <v>31.1</v>
      </c>
      <c r="AA624" s="27" t="s">
        <v>234</v>
      </c>
      <c r="AB624" s="26">
        <v>37.1</v>
      </c>
      <c r="AC624" s="27" t="s">
        <v>309</v>
      </c>
      <c r="AD624" s="26">
        <v>31.1</v>
      </c>
      <c r="AE624" s="110" t="s">
        <v>310</v>
      </c>
      <c r="AF624" s="111">
        <v>2.8</v>
      </c>
      <c r="AG624" s="110" t="s">
        <v>170</v>
      </c>
      <c r="AH624" s="111">
        <v>1.7</v>
      </c>
      <c r="AI624" s="110" t="s">
        <v>170</v>
      </c>
      <c r="AJ624" s="111">
        <v>1.7</v>
      </c>
      <c r="AK624" s="27" t="s">
        <v>309</v>
      </c>
      <c r="AL624" s="26">
        <v>31.1</v>
      </c>
      <c r="AM624" s="110" t="s">
        <v>170</v>
      </c>
      <c r="AN624" s="111">
        <v>1.7</v>
      </c>
      <c r="AO624" s="27"/>
      <c r="AP624" s="26"/>
      <c r="AQ624" s="27" t="s">
        <v>223</v>
      </c>
      <c r="AR624" s="26">
        <v>23.6</v>
      </c>
      <c r="AS624" s="110" t="s">
        <v>310</v>
      </c>
      <c r="AT624" s="111">
        <v>2.8</v>
      </c>
      <c r="AU624" s="110" t="s">
        <v>170</v>
      </c>
      <c r="AV624" s="111">
        <v>1.7</v>
      </c>
    </row>
    <row r="625" spans="1:48" x14ac:dyDescent="0.25">
      <c r="A625" s="12"/>
      <c r="B625" s="13"/>
      <c r="C625" s="14"/>
      <c r="D625" s="16"/>
      <c r="E625" s="110" t="s">
        <v>278</v>
      </c>
      <c r="F625" s="111">
        <v>4.2</v>
      </c>
      <c r="G625" s="27"/>
      <c r="H625" s="26"/>
      <c r="I625" s="27" t="s">
        <v>309</v>
      </c>
      <c r="J625" s="26">
        <v>31.1</v>
      </c>
      <c r="K625" s="27"/>
      <c r="L625" s="26"/>
      <c r="M625" s="27"/>
      <c r="N625" s="26"/>
      <c r="O625" s="27" t="s">
        <v>309</v>
      </c>
      <c r="P625" s="26">
        <v>31.1</v>
      </c>
      <c r="Q625" s="27" t="s">
        <v>213</v>
      </c>
      <c r="R625" s="26">
        <v>34.799999999999997</v>
      </c>
      <c r="S625" s="27"/>
      <c r="T625" s="26"/>
      <c r="U625" s="27"/>
      <c r="V625" s="26"/>
      <c r="W625" s="110" t="s">
        <v>278</v>
      </c>
      <c r="X625" s="111">
        <v>4.2</v>
      </c>
      <c r="Y625" s="110" t="s">
        <v>278</v>
      </c>
      <c r="Z625" s="111">
        <v>4.2</v>
      </c>
      <c r="AA625" s="27" t="s">
        <v>309</v>
      </c>
      <c r="AB625" s="26">
        <v>31.1</v>
      </c>
      <c r="AC625" s="110" t="s">
        <v>278</v>
      </c>
      <c r="AD625" s="111">
        <v>4.2</v>
      </c>
      <c r="AE625" s="27" t="s">
        <v>309</v>
      </c>
      <c r="AF625" s="26">
        <v>31.1</v>
      </c>
      <c r="AG625" s="27" t="s">
        <v>213</v>
      </c>
      <c r="AH625" s="26">
        <v>34.799999999999997</v>
      </c>
      <c r="AI625" s="27" t="s">
        <v>309</v>
      </c>
      <c r="AJ625" s="26">
        <v>31.1</v>
      </c>
      <c r="AK625" s="110" t="s">
        <v>278</v>
      </c>
      <c r="AL625" s="111">
        <v>4.2</v>
      </c>
      <c r="AM625" s="27" t="s">
        <v>309</v>
      </c>
      <c r="AN625" s="26">
        <v>31.1</v>
      </c>
      <c r="AO625" s="27"/>
      <c r="AP625" s="26"/>
      <c r="AQ625" s="27" t="s">
        <v>309</v>
      </c>
      <c r="AR625" s="26">
        <v>31.1</v>
      </c>
      <c r="AS625" s="27" t="s">
        <v>223</v>
      </c>
      <c r="AT625" s="26">
        <v>23.6</v>
      </c>
      <c r="AU625" s="27" t="s">
        <v>309</v>
      </c>
      <c r="AV625" s="26">
        <v>31.1</v>
      </c>
    </row>
    <row r="626" spans="1:48" x14ac:dyDescent="0.25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/>
      <c r="P626" s="26"/>
      <c r="Q626" s="27" t="s">
        <v>309</v>
      </c>
      <c r="R626" s="26">
        <v>31.1</v>
      </c>
      <c r="S626" s="27"/>
      <c r="T626" s="26"/>
      <c r="U626" s="27"/>
      <c r="V626" s="26"/>
      <c r="W626" s="27"/>
      <c r="X626" s="26"/>
      <c r="Y626" s="27"/>
      <c r="Z626" s="26"/>
      <c r="AA626" s="110" t="s">
        <v>278</v>
      </c>
      <c r="AB626" s="111">
        <v>4.2</v>
      </c>
      <c r="AC626" s="27"/>
      <c r="AD626" s="26"/>
      <c r="AE626" s="110" t="s">
        <v>278</v>
      </c>
      <c r="AF626" s="111">
        <v>4.2</v>
      </c>
      <c r="AG626" s="27" t="s">
        <v>309</v>
      </c>
      <c r="AH626" s="26">
        <v>31.1</v>
      </c>
      <c r="AI626" s="27"/>
      <c r="AJ626" s="26"/>
      <c r="AK626" s="133"/>
      <c r="AL626" s="134"/>
      <c r="AM626" s="110" t="s">
        <v>278</v>
      </c>
      <c r="AN626" s="111">
        <v>4.2</v>
      </c>
      <c r="AO626" s="27"/>
      <c r="AP626" s="26"/>
      <c r="AQ626" s="110" t="s">
        <v>311</v>
      </c>
      <c r="AR626" s="111">
        <v>3.2</v>
      </c>
      <c r="AS626" s="27" t="s">
        <v>309</v>
      </c>
      <c r="AT626" s="26">
        <v>31.1</v>
      </c>
      <c r="AU626" s="27"/>
      <c r="AV626" s="26"/>
    </row>
    <row r="627" spans="1:48" x14ac:dyDescent="0.25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27"/>
      <c r="AR627" s="26"/>
      <c r="AS627" s="110" t="s">
        <v>278</v>
      </c>
      <c r="AT627" s="111">
        <v>4.2</v>
      </c>
      <c r="AU627" s="27"/>
      <c r="AV627" s="26"/>
    </row>
    <row r="628" spans="1:48" x14ac:dyDescent="0.25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  <c r="AU628" s="27"/>
      <c r="AV628" s="26"/>
    </row>
    <row r="629" spans="1:48" s="10" customFormat="1" x14ac:dyDescent="0.25">
      <c r="A629" s="12"/>
      <c r="B629" s="13"/>
      <c r="C629" s="14"/>
      <c r="E629" s="17"/>
      <c r="F629" s="15">
        <f>SUM(F621:F628)</f>
        <v>406.10000000000008</v>
      </c>
      <c r="G629" s="17"/>
      <c r="H629" s="15"/>
      <c r="I629" s="17"/>
      <c r="J629" s="15">
        <f>SUM(J621:J628)</f>
        <v>386.20000000000005</v>
      </c>
      <c r="K629" s="18"/>
      <c r="L629" s="15">
        <f>SUM(L621:L628)</f>
        <v>346.40000000000003</v>
      </c>
      <c r="M629" s="17"/>
      <c r="N629" s="15">
        <f>SUM(N621:N628)</f>
        <v>315.3</v>
      </c>
      <c r="O629" s="17"/>
      <c r="P629" s="15">
        <f>SUM(P621:P628)</f>
        <v>319.3</v>
      </c>
      <c r="Q629" s="17"/>
      <c r="R629" s="15">
        <f>SUM(R621:R628)</f>
        <v>468.6</v>
      </c>
      <c r="S629" s="17"/>
      <c r="T629" s="15">
        <f>SUM(T621:T628)</f>
        <v>359</v>
      </c>
      <c r="U629" s="17"/>
      <c r="V629" s="15">
        <f>SUM(V621:V628)</f>
        <v>255.20000000000002</v>
      </c>
      <c r="W629" s="17"/>
      <c r="X629" s="15">
        <f>SUM(X621:X628)</f>
        <v>384.4</v>
      </c>
      <c r="Y629" s="17"/>
      <c r="Z629" s="15">
        <f>SUM(Z621:Z628)</f>
        <v>390.4</v>
      </c>
      <c r="AA629" s="17"/>
      <c r="AB629" s="15">
        <f>SUM(AB621:AB628)</f>
        <v>473.50000000000011</v>
      </c>
      <c r="AC629" s="17"/>
      <c r="AD629" s="15">
        <f>SUM(AD621:AD628)</f>
        <v>377.1</v>
      </c>
      <c r="AE629" s="17"/>
      <c r="AF629" s="15">
        <f>SUM(AF621:AF628)</f>
        <v>395.00000000000006</v>
      </c>
      <c r="AG629" s="17"/>
      <c r="AH629" s="15">
        <f>SUM(AH621:AH628)</f>
        <v>409.00000000000006</v>
      </c>
      <c r="AI629" s="17"/>
      <c r="AJ629" s="15">
        <f>SUM(AJ621:AJ628)</f>
        <v>377.6</v>
      </c>
      <c r="AK629" s="17"/>
      <c r="AL629" s="15">
        <f>SUM(AL621:AL628)</f>
        <v>405.60000000000008</v>
      </c>
      <c r="AM629" s="17"/>
      <c r="AN629" s="15">
        <f>SUM(AN621:AN628)</f>
        <v>434.30000000000007</v>
      </c>
      <c r="AO629" s="18"/>
      <c r="AP629" s="15">
        <f>SUM(AP621:AP628)</f>
        <v>248.40000000000003</v>
      </c>
      <c r="AQ629" s="18"/>
      <c r="AR629" s="15">
        <f>SUM(AR621:AR628)</f>
        <v>439.00000000000006</v>
      </c>
      <c r="AS629" s="17"/>
      <c r="AT629" s="15">
        <f>SUM(AT621:AT628)</f>
        <v>487.90000000000009</v>
      </c>
      <c r="AU629" s="17"/>
      <c r="AV629" s="15">
        <f>SUM(AV621:AV628)</f>
        <v>413.5</v>
      </c>
    </row>
    <row r="630" spans="1:48" ht="13.5" customHeight="1" x14ac:dyDescent="0.25">
      <c r="A630" s="12"/>
      <c r="B630" s="13"/>
      <c r="C630" s="14"/>
      <c r="E630" s="27"/>
      <c r="F630" s="26"/>
      <c r="G630" s="27"/>
      <c r="H630" s="26"/>
      <c r="I630" s="27"/>
      <c r="J630" s="26"/>
      <c r="K630" s="28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7"/>
      <c r="AN630" s="26"/>
      <c r="AO630" s="28"/>
      <c r="AP630" s="26"/>
      <c r="AQ630" s="28"/>
      <c r="AR630" s="26"/>
      <c r="AS630" s="27"/>
      <c r="AT630" s="26"/>
      <c r="AU630" s="27"/>
      <c r="AV630" s="26"/>
    </row>
    <row r="631" spans="1:48" x14ac:dyDescent="0.25">
      <c r="A631" s="12"/>
      <c r="B631" s="13"/>
      <c r="C631" s="14"/>
      <c r="D631" s="16"/>
      <c r="E631" s="110" t="s">
        <v>242</v>
      </c>
      <c r="F631" s="111">
        <v>5.9</v>
      </c>
      <c r="G631" s="27"/>
      <c r="H631" s="26"/>
      <c r="I631" s="110" t="s">
        <v>242</v>
      </c>
      <c r="J631" s="111">
        <v>5.9</v>
      </c>
      <c r="K631" s="110" t="s">
        <v>242</v>
      </c>
      <c r="L631" s="111">
        <v>5.9</v>
      </c>
      <c r="M631" s="110" t="s">
        <v>242</v>
      </c>
      <c r="N631" s="111">
        <v>5.9</v>
      </c>
      <c r="O631" s="110" t="s">
        <v>242</v>
      </c>
      <c r="P631" s="111">
        <v>5.9</v>
      </c>
      <c r="Q631" s="110" t="s">
        <v>242</v>
      </c>
      <c r="R631" s="111">
        <v>5.9</v>
      </c>
      <c r="S631" s="27" t="s">
        <v>309</v>
      </c>
      <c r="T631" s="26">
        <v>29.7</v>
      </c>
      <c r="U631" s="110" t="s">
        <v>242</v>
      </c>
      <c r="V631" s="111">
        <v>5.9</v>
      </c>
      <c r="W631" s="27" t="s">
        <v>309</v>
      </c>
      <c r="X631" s="26">
        <v>29.7</v>
      </c>
      <c r="Y631" s="27" t="s">
        <v>309</v>
      </c>
      <c r="Z631" s="26">
        <v>29.7</v>
      </c>
      <c r="AA631" s="110" t="s">
        <v>242</v>
      </c>
      <c r="AB631" s="111">
        <v>5.9</v>
      </c>
      <c r="AC631" s="110" t="s">
        <v>242</v>
      </c>
      <c r="AD631" s="111">
        <v>5.9</v>
      </c>
      <c r="AE631" s="110" t="s">
        <v>242</v>
      </c>
      <c r="AF631" s="111">
        <v>5.9</v>
      </c>
      <c r="AG631" s="110" t="s">
        <v>242</v>
      </c>
      <c r="AH631" s="111">
        <v>5.9</v>
      </c>
      <c r="AI631" s="110" t="s">
        <v>242</v>
      </c>
      <c r="AJ631" s="111">
        <v>5.9</v>
      </c>
      <c r="AK631" s="110" t="s">
        <v>242</v>
      </c>
      <c r="AL631" s="111">
        <v>5.9</v>
      </c>
      <c r="AM631" s="110" t="s">
        <v>242</v>
      </c>
      <c r="AN631" s="111">
        <v>5.9</v>
      </c>
      <c r="AO631" s="110" t="s">
        <v>242</v>
      </c>
      <c r="AP631" s="111">
        <v>5.9</v>
      </c>
      <c r="AQ631" s="110" t="s">
        <v>242</v>
      </c>
      <c r="AR631" s="111">
        <v>5.9</v>
      </c>
      <c r="AS631" s="110" t="s">
        <v>242</v>
      </c>
      <c r="AT631" s="111">
        <v>5.9</v>
      </c>
      <c r="AU631" s="110" t="s">
        <v>242</v>
      </c>
      <c r="AV631" s="111">
        <v>5.9</v>
      </c>
    </row>
    <row r="632" spans="1:48" x14ac:dyDescent="0.25">
      <c r="A632" s="12"/>
      <c r="B632" s="13"/>
      <c r="C632" s="14"/>
      <c r="D632" s="16"/>
      <c r="E632" s="27" t="s">
        <v>309</v>
      </c>
      <c r="F632" s="26">
        <v>29.7</v>
      </c>
      <c r="G632" s="27"/>
      <c r="H632" s="26"/>
      <c r="I632" s="27" t="s">
        <v>309</v>
      </c>
      <c r="J632" s="26">
        <v>29.7</v>
      </c>
      <c r="K632" s="27" t="s">
        <v>309</v>
      </c>
      <c r="L632" s="26">
        <v>29.7</v>
      </c>
      <c r="M632" s="27" t="s">
        <v>309</v>
      </c>
      <c r="N632" s="26">
        <v>29.7</v>
      </c>
      <c r="O632" s="27" t="s">
        <v>309</v>
      </c>
      <c r="P632" s="26">
        <v>29.7</v>
      </c>
      <c r="Q632" s="27" t="s">
        <v>213</v>
      </c>
      <c r="R632" s="26">
        <v>25.1</v>
      </c>
      <c r="S632" s="27"/>
      <c r="T632" s="26"/>
      <c r="U632" s="27" t="s">
        <v>309</v>
      </c>
      <c r="V632" s="26">
        <v>29.7</v>
      </c>
      <c r="W632" s="27"/>
      <c r="X632" s="26"/>
      <c r="Y632" s="27"/>
      <c r="Z632" s="26"/>
      <c r="AA632" s="110" t="s">
        <v>234</v>
      </c>
      <c r="AB632" s="111">
        <v>8.6</v>
      </c>
      <c r="AC632" s="27" t="s">
        <v>309</v>
      </c>
      <c r="AD632" s="26">
        <v>29.7</v>
      </c>
      <c r="AE632" s="27" t="s">
        <v>309</v>
      </c>
      <c r="AF632" s="26">
        <v>29.7</v>
      </c>
      <c r="AG632" s="27" t="s">
        <v>213</v>
      </c>
      <c r="AH632" s="26">
        <v>25.1</v>
      </c>
      <c r="AI632" s="27" t="s">
        <v>309</v>
      </c>
      <c r="AJ632" s="26">
        <v>29.7</v>
      </c>
      <c r="AK632" s="27" t="s">
        <v>309</v>
      </c>
      <c r="AL632" s="26">
        <v>29.7</v>
      </c>
      <c r="AM632" s="27" t="s">
        <v>309</v>
      </c>
      <c r="AN632" s="26">
        <v>29.7</v>
      </c>
      <c r="AO632" s="27"/>
      <c r="AP632" s="26"/>
      <c r="AQ632" s="110" t="s">
        <v>223</v>
      </c>
      <c r="AR632" s="111">
        <v>5.4</v>
      </c>
      <c r="AS632" s="110" t="s">
        <v>223</v>
      </c>
      <c r="AT632" s="111">
        <v>5.4</v>
      </c>
      <c r="AU632" s="27" t="s">
        <v>309</v>
      </c>
      <c r="AV632" s="26">
        <v>29.7</v>
      </c>
    </row>
    <row r="633" spans="1:48" x14ac:dyDescent="0.25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/>
      <c r="P633" s="26"/>
      <c r="Q633" s="27" t="s">
        <v>309</v>
      </c>
      <c r="R633" s="26">
        <v>29.7</v>
      </c>
      <c r="S633" s="27"/>
      <c r="T633" s="26"/>
      <c r="U633" s="27"/>
      <c r="V633" s="26"/>
      <c r="W633" s="27"/>
      <c r="X633" s="26"/>
      <c r="Y633" s="27"/>
      <c r="Z633" s="26"/>
      <c r="AA633" s="27" t="s">
        <v>309</v>
      </c>
      <c r="AB633" s="26">
        <v>29.7</v>
      </c>
      <c r="AC633" s="27"/>
      <c r="AD633" s="26"/>
      <c r="AE633" s="27"/>
      <c r="AF633" s="26"/>
      <c r="AG633" s="27" t="s">
        <v>309</v>
      </c>
      <c r="AH633" s="26">
        <v>29.7</v>
      </c>
      <c r="AI633" s="27"/>
      <c r="AJ633" s="26"/>
      <c r="AK633" s="27"/>
      <c r="AL633" s="26"/>
      <c r="AM633" s="27"/>
      <c r="AN633" s="26"/>
      <c r="AO633" s="27"/>
      <c r="AP633" s="26"/>
      <c r="AQ633" s="27" t="s">
        <v>309</v>
      </c>
      <c r="AR633" s="26">
        <v>29.7</v>
      </c>
      <c r="AS633" s="27" t="s">
        <v>309</v>
      </c>
      <c r="AT633" s="26">
        <v>29.7</v>
      </c>
      <c r="AU633" s="27"/>
      <c r="AV633" s="26"/>
    </row>
    <row r="634" spans="1:48" x14ac:dyDescent="0.25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  <c r="AU634" s="27"/>
      <c r="AV634" s="26"/>
    </row>
    <row r="635" spans="1:48" s="10" customFormat="1" x14ac:dyDescent="0.25">
      <c r="A635" s="12"/>
      <c r="B635" s="13"/>
      <c r="C635" s="14"/>
      <c r="E635" s="17"/>
      <c r="F635" s="15">
        <f>SUM(F629:F634)</f>
        <v>441.70000000000005</v>
      </c>
      <c r="G635" s="17"/>
      <c r="H635" s="15"/>
      <c r="I635" s="17"/>
      <c r="J635" s="15">
        <f>SUM(J629:J634)</f>
        <v>421.8</v>
      </c>
      <c r="K635" s="18"/>
      <c r="L635" s="15">
        <f>SUM(L629:L634)</f>
        <v>382</v>
      </c>
      <c r="M635" s="17"/>
      <c r="N635" s="15">
        <f>SUM(N629:N634)</f>
        <v>350.9</v>
      </c>
      <c r="O635" s="17"/>
      <c r="P635" s="15">
        <f>SUM(P629:P634)</f>
        <v>354.9</v>
      </c>
      <c r="Q635" s="17"/>
      <c r="R635" s="15">
        <f>SUM(R629:R634)</f>
        <v>529.30000000000007</v>
      </c>
      <c r="S635" s="17"/>
      <c r="T635" s="15">
        <f>SUM(T629:T634)</f>
        <v>388.7</v>
      </c>
      <c r="U635" s="17"/>
      <c r="V635" s="15">
        <f>SUM(V629:V634)</f>
        <v>290.8</v>
      </c>
      <c r="W635" s="17"/>
      <c r="X635" s="15">
        <f>SUM(X629:X634)</f>
        <v>414.09999999999997</v>
      </c>
      <c r="Y635" s="17"/>
      <c r="Z635" s="15">
        <f>SUM(Z629:Z634)</f>
        <v>420.09999999999997</v>
      </c>
      <c r="AA635" s="17"/>
      <c r="AB635" s="15">
        <f>SUM(AB629:AB634)</f>
        <v>517.70000000000016</v>
      </c>
      <c r="AC635" s="17"/>
      <c r="AD635" s="15">
        <f>SUM(AD629:AD634)</f>
        <v>412.7</v>
      </c>
      <c r="AE635" s="17"/>
      <c r="AF635" s="15">
        <f>SUM(AF629:AF634)</f>
        <v>430.6</v>
      </c>
      <c r="AG635" s="17"/>
      <c r="AH635" s="15">
        <f>SUM(AH629:AH634)</f>
        <v>469.70000000000005</v>
      </c>
      <c r="AI635" s="17"/>
      <c r="AJ635" s="15">
        <f>SUM(AJ629:AJ634)</f>
        <v>413.2</v>
      </c>
      <c r="AK635" s="17"/>
      <c r="AL635" s="15">
        <f>SUM(AL629:AL634)</f>
        <v>441.20000000000005</v>
      </c>
      <c r="AM635" s="17"/>
      <c r="AN635" s="15">
        <f>SUM(AN629:AN634)</f>
        <v>469.90000000000003</v>
      </c>
      <c r="AO635" s="18"/>
      <c r="AP635" s="15">
        <f>SUM(AP629:AP634)</f>
        <v>254.30000000000004</v>
      </c>
      <c r="AQ635" s="18"/>
      <c r="AR635" s="15">
        <f>SUM(AR629:AR634)</f>
        <v>480</v>
      </c>
      <c r="AS635" s="17"/>
      <c r="AT635" s="15">
        <f>SUM(AT629:AT634)</f>
        <v>528.90000000000009</v>
      </c>
      <c r="AU635" s="17"/>
      <c r="AV635" s="15">
        <f>SUM(AV629:AV634)</f>
        <v>449.09999999999997</v>
      </c>
    </row>
    <row r="636" spans="1:48" x14ac:dyDescent="0.25">
      <c r="A636" s="12"/>
      <c r="B636" s="13"/>
      <c r="C636" s="14"/>
      <c r="E636" s="27"/>
      <c r="F636" s="26"/>
      <c r="G636" s="27"/>
      <c r="H636" s="26"/>
      <c r="I636" s="27"/>
      <c r="J636" s="26"/>
      <c r="K636" s="28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7"/>
      <c r="AN636" s="26"/>
      <c r="AO636" s="28"/>
      <c r="AP636" s="26"/>
      <c r="AQ636" s="28"/>
      <c r="AR636" s="26"/>
      <c r="AS636" s="27"/>
      <c r="AT636" s="26"/>
      <c r="AU636" s="27"/>
      <c r="AV636" s="26"/>
    </row>
    <row r="637" spans="1:48" x14ac:dyDescent="0.25">
      <c r="A637" s="12"/>
      <c r="B637" s="13"/>
      <c r="C637" s="14"/>
      <c r="D637" s="16"/>
      <c r="E637" s="27" t="s">
        <v>309</v>
      </c>
      <c r="F637" s="26">
        <v>23.6</v>
      </c>
      <c r="G637" s="27"/>
      <c r="H637" s="26"/>
      <c r="I637" s="27" t="s">
        <v>309</v>
      </c>
      <c r="J637" s="26">
        <v>23.6</v>
      </c>
      <c r="K637" s="27" t="s">
        <v>309</v>
      </c>
      <c r="L637" s="26">
        <v>23.6</v>
      </c>
      <c r="M637" s="112" t="s">
        <v>309</v>
      </c>
      <c r="N637" s="113">
        <v>64.900000000000006</v>
      </c>
      <c r="O637" s="27" t="s">
        <v>309</v>
      </c>
      <c r="P637" s="26">
        <v>23.6</v>
      </c>
      <c r="Q637" s="27" t="s">
        <v>213</v>
      </c>
      <c r="R637" s="26">
        <v>37.700000000000003</v>
      </c>
      <c r="S637" s="27" t="s">
        <v>309</v>
      </c>
      <c r="T637" s="26">
        <v>23.6</v>
      </c>
      <c r="U637" s="27" t="s">
        <v>309</v>
      </c>
      <c r="V637" s="26">
        <v>23.6</v>
      </c>
      <c r="W637" s="27" t="s">
        <v>309</v>
      </c>
      <c r="X637" s="26">
        <v>23.6</v>
      </c>
      <c r="Y637" s="27" t="s">
        <v>309</v>
      </c>
      <c r="Z637" s="26">
        <v>23.6</v>
      </c>
      <c r="AA637" s="27" t="s">
        <v>309</v>
      </c>
      <c r="AB637" s="26">
        <v>23.6</v>
      </c>
      <c r="AC637" s="27" t="s">
        <v>309</v>
      </c>
      <c r="AD637" s="26">
        <v>23.6</v>
      </c>
      <c r="AE637" s="27" t="s">
        <v>309</v>
      </c>
      <c r="AF637" s="26">
        <v>23.6</v>
      </c>
      <c r="AG637" s="27" t="s">
        <v>213</v>
      </c>
      <c r="AH637" s="26">
        <v>37.700000000000003</v>
      </c>
      <c r="AI637" s="27" t="s">
        <v>309</v>
      </c>
      <c r="AJ637" s="26">
        <v>23.6</v>
      </c>
      <c r="AK637" s="27" t="s">
        <v>309</v>
      </c>
      <c r="AL637" s="26">
        <v>23.6</v>
      </c>
      <c r="AM637" s="27" t="s">
        <v>309</v>
      </c>
      <c r="AN637" s="26">
        <v>23.6</v>
      </c>
      <c r="AO637" s="27"/>
      <c r="AP637" s="26"/>
      <c r="AQ637" s="27" t="s">
        <v>309</v>
      </c>
      <c r="AR637" s="26">
        <v>23.6</v>
      </c>
      <c r="AS637" s="27" t="s">
        <v>309</v>
      </c>
      <c r="AT637" s="26">
        <v>23.6</v>
      </c>
      <c r="AU637" s="27" t="s">
        <v>309</v>
      </c>
      <c r="AV637" s="26">
        <v>23.6</v>
      </c>
    </row>
    <row r="638" spans="1:48" x14ac:dyDescent="0.25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/>
      <c r="P638" s="26"/>
      <c r="Q638" s="27" t="s">
        <v>309</v>
      </c>
      <c r="R638" s="26">
        <v>23.6</v>
      </c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/>
      <c r="AF638" s="26"/>
      <c r="AG638" s="27" t="s">
        <v>309</v>
      </c>
      <c r="AH638" s="26">
        <v>23.6</v>
      </c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  <c r="AU638" s="27"/>
      <c r="AV638" s="26"/>
    </row>
    <row r="639" spans="1:48" s="16" customFormat="1" x14ac:dyDescent="0.25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  <c r="AU639" s="27"/>
      <c r="AV639" s="26"/>
    </row>
    <row r="640" spans="1:48" s="10" customFormat="1" ht="13.2" x14ac:dyDescent="0.25">
      <c r="A640" s="19"/>
      <c r="B640" s="20"/>
      <c r="C640" s="21"/>
      <c r="E640" s="17"/>
      <c r="F640" s="15">
        <f>SUM(F635:F639)</f>
        <v>465.30000000000007</v>
      </c>
      <c r="G640" s="17"/>
      <c r="H640" s="15"/>
      <c r="I640" s="17"/>
      <c r="J640" s="15">
        <f>SUM(J635:J639)</f>
        <v>445.40000000000003</v>
      </c>
      <c r="K640" s="18"/>
      <c r="L640" s="15">
        <f>SUM(L635:L639)</f>
        <v>405.6</v>
      </c>
      <c r="M640" s="17"/>
      <c r="N640" s="15">
        <f>SUM(N635:N639)</f>
        <v>415.79999999999995</v>
      </c>
      <c r="O640" s="17"/>
      <c r="P640" s="15">
        <f>SUM(P635:P639)</f>
        <v>378.5</v>
      </c>
      <c r="Q640" s="17"/>
      <c r="R640" s="15">
        <f>SUM(R635:R639)</f>
        <v>590.60000000000014</v>
      </c>
      <c r="S640" s="17"/>
      <c r="T640" s="15">
        <f>SUM(T635:T639)</f>
        <v>412.3</v>
      </c>
      <c r="U640" s="17"/>
      <c r="V640" s="15">
        <f>SUM(V635:V639)</f>
        <v>314.40000000000003</v>
      </c>
      <c r="W640" s="17"/>
      <c r="X640" s="15">
        <f>SUM(X635:X639)</f>
        <v>437.7</v>
      </c>
      <c r="Y640" s="17"/>
      <c r="Z640" s="15">
        <f>SUM(Z635:Z639)</f>
        <v>443.7</v>
      </c>
      <c r="AA640" s="17"/>
      <c r="AB640" s="15">
        <f>SUM(AB635:AB639)</f>
        <v>541.30000000000018</v>
      </c>
      <c r="AC640" s="17"/>
      <c r="AD640" s="15">
        <f>SUM(AD635:AD639)</f>
        <v>436.3</v>
      </c>
      <c r="AE640" s="17"/>
      <c r="AF640" s="15">
        <f>SUM(AF635:AF639)</f>
        <v>454.20000000000005</v>
      </c>
      <c r="AG640" s="17"/>
      <c r="AH640" s="15">
        <f>SUM(AH635:AH639)</f>
        <v>531</v>
      </c>
      <c r="AI640" s="17"/>
      <c r="AJ640" s="15">
        <f>SUM(AJ635:AJ639)</f>
        <v>436.8</v>
      </c>
      <c r="AK640" s="17"/>
      <c r="AL640" s="15">
        <f>SUM(AL635:AL639)</f>
        <v>464.80000000000007</v>
      </c>
      <c r="AM640" s="17"/>
      <c r="AN640" s="15">
        <f>SUM(AN635:AN639)</f>
        <v>493.50000000000006</v>
      </c>
      <c r="AO640" s="18"/>
      <c r="AP640" s="15">
        <f>SUM(AP635:AP639)</f>
        <v>254.30000000000004</v>
      </c>
      <c r="AQ640" s="18"/>
      <c r="AR640" s="15">
        <f>SUM(AR635:AR639)</f>
        <v>503.6</v>
      </c>
      <c r="AS640" s="17"/>
      <c r="AT640" s="15">
        <f>SUM(AT635:AT639)</f>
        <v>552.50000000000011</v>
      </c>
      <c r="AU640" s="17"/>
      <c r="AV640" s="15">
        <f>SUM(AV635:AV639)</f>
        <v>472.7</v>
      </c>
    </row>
    <row r="641" spans="1:48" x14ac:dyDescent="0.25">
      <c r="A641" s="12"/>
      <c r="B641" s="13"/>
      <c r="C641" s="14"/>
      <c r="E641" s="27"/>
      <c r="F641" s="26"/>
      <c r="G641" s="27"/>
      <c r="H641" s="26"/>
      <c r="I641" s="27"/>
      <c r="J641" s="26"/>
      <c r="K641" s="28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7"/>
      <c r="AN641" s="26"/>
      <c r="AO641" s="28"/>
      <c r="AP641" s="26"/>
      <c r="AQ641" s="28"/>
      <c r="AR641" s="26"/>
      <c r="AS641" s="27"/>
      <c r="AT641" s="26"/>
      <c r="AU641" s="27"/>
      <c r="AV641" s="26"/>
    </row>
    <row r="642" spans="1:48" x14ac:dyDescent="0.25">
      <c r="A642" s="12"/>
      <c r="B642" s="13"/>
      <c r="C642" s="14"/>
      <c r="D642" s="16"/>
      <c r="E642" s="114" t="s">
        <v>309</v>
      </c>
      <c r="F642" s="115">
        <v>103.1</v>
      </c>
      <c r="G642" s="27"/>
      <c r="H642" s="26"/>
      <c r="I642" s="114" t="s">
        <v>309</v>
      </c>
      <c r="J642" s="115">
        <v>103.1</v>
      </c>
      <c r="K642" s="114" t="s">
        <v>309</v>
      </c>
      <c r="L642" s="115">
        <v>103.1</v>
      </c>
      <c r="M642" s="114" t="s">
        <v>309</v>
      </c>
      <c r="N642" s="115">
        <v>47.7</v>
      </c>
      <c r="O642" s="114" t="s">
        <v>309</v>
      </c>
      <c r="P642" s="115">
        <v>103.1</v>
      </c>
      <c r="Q642" s="110" t="s">
        <v>213</v>
      </c>
      <c r="R642" s="111">
        <v>7.7</v>
      </c>
      <c r="S642" s="114" t="s">
        <v>309</v>
      </c>
      <c r="T642" s="115">
        <v>103.1</v>
      </c>
      <c r="U642" s="114" t="s">
        <v>309</v>
      </c>
      <c r="V642" s="115">
        <v>47.7</v>
      </c>
      <c r="W642" s="114" t="s">
        <v>309</v>
      </c>
      <c r="X642" s="115">
        <v>103.1</v>
      </c>
      <c r="Y642" s="114" t="s">
        <v>309</v>
      </c>
      <c r="Z642" s="115">
        <v>103.1</v>
      </c>
      <c r="AA642" s="114" t="s">
        <v>309</v>
      </c>
      <c r="AB642" s="115">
        <v>103.1</v>
      </c>
      <c r="AC642" s="114" t="s">
        <v>309</v>
      </c>
      <c r="AD642" s="115">
        <v>103.1</v>
      </c>
      <c r="AE642" s="114" t="s">
        <v>309</v>
      </c>
      <c r="AF642" s="115">
        <v>47.7</v>
      </c>
      <c r="AG642" s="110" t="s">
        <v>213</v>
      </c>
      <c r="AH642" s="111">
        <v>7.7</v>
      </c>
      <c r="AI642" s="114" t="s">
        <v>309</v>
      </c>
      <c r="AJ642" s="115">
        <v>103.1</v>
      </c>
      <c r="AK642" s="114" t="s">
        <v>309</v>
      </c>
      <c r="AL642" s="115">
        <v>103.1</v>
      </c>
      <c r="AM642" s="114" t="s">
        <v>309</v>
      </c>
      <c r="AN642" s="115">
        <v>103.1</v>
      </c>
      <c r="AO642" s="27"/>
      <c r="AP642" s="26"/>
      <c r="AQ642" s="114" t="s">
        <v>309</v>
      </c>
      <c r="AR642" s="115">
        <v>103.1</v>
      </c>
      <c r="AS642" s="114" t="s">
        <v>309</v>
      </c>
      <c r="AT642" s="115">
        <v>103.1</v>
      </c>
      <c r="AU642" s="114" t="s">
        <v>309</v>
      </c>
      <c r="AV642" s="115">
        <v>103.1</v>
      </c>
    </row>
    <row r="643" spans="1:48" x14ac:dyDescent="0.25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27"/>
      <c r="P643" s="26"/>
      <c r="Q643" s="114" t="s">
        <v>309</v>
      </c>
      <c r="R643" s="115">
        <v>103.1</v>
      </c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27"/>
      <c r="AF643" s="26"/>
      <c r="AG643" s="114" t="s">
        <v>309</v>
      </c>
      <c r="AH643" s="115">
        <v>103.1</v>
      </c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  <c r="AU643" s="27"/>
      <c r="AV643" s="26"/>
    </row>
    <row r="644" spans="1:48" x14ac:dyDescent="0.25">
      <c r="A644" s="12"/>
      <c r="B644" s="13"/>
      <c r="C644" s="14"/>
      <c r="E644" s="27"/>
      <c r="F644" s="26"/>
      <c r="G644" s="27"/>
      <c r="H644" s="26"/>
      <c r="I644" s="27"/>
      <c r="J644" s="26"/>
      <c r="K644" s="28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7"/>
      <c r="AN644" s="26"/>
      <c r="AO644" s="28"/>
      <c r="AP644" s="26"/>
      <c r="AQ644" s="28"/>
      <c r="AR644" s="26"/>
      <c r="AS644" s="27"/>
      <c r="AT644" s="26"/>
      <c r="AU644" s="27"/>
      <c r="AV644" s="26"/>
    </row>
    <row r="645" spans="1:48" s="10" customFormat="1" ht="13.2" x14ac:dyDescent="0.25">
      <c r="A645" s="19"/>
      <c r="B645" s="20"/>
      <c r="C645" s="22" t="s">
        <v>41</v>
      </c>
      <c r="D645" s="23"/>
      <c r="E645" s="24"/>
      <c r="F645" s="25">
        <f>SUM(F640:F644)</f>
        <v>568.40000000000009</v>
      </c>
      <c r="G645" s="24"/>
      <c r="H645" s="25"/>
      <c r="I645" s="24"/>
      <c r="J645" s="25">
        <f>SUM(J640:J644)</f>
        <v>548.5</v>
      </c>
      <c r="K645" s="24"/>
      <c r="L645" s="25">
        <f>SUM(L640:L644)</f>
        <v>508.70000000000005</v>
      </c>
      <c r="M645" s="24"/>
      <c r="N645" s="25">
        <f>SUM(N640:N644)</f>
        <v>463.49999999999994</v>
      </c>
      <c r="O645" s="24"/>
      <c r="P645" s="25">
        <f>SUM(P640:P644)</f>
        <v>481.6</v>
      </c>
      <c r="Q645" s="24"/>
      <c r="R645" s="25">
        <f>SUM(R640:R644)</f>
        <v>701.4000000000002</v>
      </c>
      <c r="S645" s="24"/>
      <c r="T645" s="25">
        <f>SUM(T640:T644)</f>
        <v>515.4</v>
      </c>
      <c r="U645" s="24"/>
      <c r="V645" s="25">
        <f>SUM(V640:V644)</f>
        <v>362.1</v>
      </c>
      <c r="W645" s="24"/>
      <c r="X645" s="25">
        <f>SUM(X640:X644)</f>
        <v>540.79999999999995</v>
      </c>
      <c r="Y645" s="24"/>
      <c r="Z645" s="25">
        <f>SUM(Z640:Z644)</f>
        <v>546.79999999999995</v>
      </c>
      <c r="AA645" s="24"/>
      <c r="AB645" s="25">
        <f>SUM(AB640:AB644)</f>
        <v>644.4000000000002</v>
      </c>
      <c r="AC645" s="24"/>
      <c r="AD645" s="25">
        <f>SUM(AD640:AD644)</f>
        <v>539.4</v>
      </c>
      <c r="AE645" s="24"/>
      <c r="AF645" s="25">
        <f>SUM(AF640:AF644)</f>
        <v>501.90000000000003</v>
      </c>
      <c r="AG645" s="24"/>
      <c r="AH645" s="25">
        <f>SUM(AH640:AH644)</f>
        <v>641.80000000000007</v>
      </c>
      <c r="AI645" s="24"/>
      <c r="AJ645" s="25">
        <f>SUM(AJ640:AJ644)</f>
        <v>539.9</v>
      </c>
      <c r="AK645" s="24"/>
      <c r="AL645" s="25">
        <f>SUM(AL640:AL644)</f>
        <v>567.90000000000009</v>
      </c>
      <c r="AM645" s="24"/>
      <c r="AN645" s="25">
        <f>SUM(AN640:AN644)</f>
        <v>596.6</v>
      </c>
      <c r="AO645" s="24"/>
      <c r="AP645" s="25">
        <f>SUM(AP640:AP644)</f>
        <v>254.30000000000004</v>
      </c>
      <c r="AQ645" s="24"/>
      <c r="AR645" s="25">
        <f>SUM(AR640:AR644)</f>
        <v>606.70000000000005</v>
      </c>
      <c r="AS645" s="24"/>
      <c r="AT645" s="25">
        <f>SUM(AT640:AT644)</f>
        <v>655.60000000000014</v>
      </c>
      <c r="AU645" s="24"/>
      <c r="AV645" s="25">
        <f>SUM(AV640:AV644)</f>
        <v>575.79999999999995</v>
      </c>
    </row>
    <row r="646" spans="1:48" x14ac:dyDescent="0.25">
      <c r="A646" s="12"/>
      <c r="B646" s="13"/>
      <c r="C646" s="14"/>
      <c r="E646" s="29"/>
      <c r="F646" s="30"/>
      <c r="G646" s="29"/>
      <c r="H646" s="30"/>
      <c r="I646" s="29"/>
      <c r="J646" s="30"/>
      <c r="K646" s="31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29"/>
      <c r="AN646" s="30"/>
      <c r="AO646" s="31"/>
      <c r="AP646" s="30"/>
      <c r="AQ646" s="31"/>
      <c r="AR646" s="30"/>
      <c r="AS646" s="29"/>
      <c r="AT646" s="30"/>
      <c r="AU646" s="29"/>
      <c r="AV646" s="30"/>
    </row>
    <row r="647" spans="1:48" x14ac:dyDescent="0.25">
      <c r="A647" s="12"/>
      <c r="B647" s="13"/>
      <c r="C647" s="14"/>
    </row>
    <row r="648" spans="1:48" x14ac:dyDescent="0.25">
      <c r="A648" s="119">
        <v>46159</v>
      </c>
      <c r="B648" s="120">
        <v>500</v>
      </c>
      <c r="C648" s="121" t="s">
        <v>55</v>
      </c>
      <c r="E648" s="110" t="s">
        <v>272</v>
      </c>
      <c r="F648" s="111">
        <v>8.3000000000000007</v>
      </c>
      <c r="G648" s="27"/>
      <c r="H648" s="26"/>
      <c r="I648" s="110" t="s">
        <v>217</v>
      </c>
      <c r="J648" s="111">
        <v>3</v>
      </c>
      <c r="K648" s="27" t="s">
        <v>206</v>
      </c>
      <c r="L648" s="26">
        <v>28.5</v>
      </c>
      <c r="M648" s="27" t="s">
        <v>233</v>
      </c>
      <c r="N648" s="26">
        <v>31.9</v>
      </c>
      <c r="O648" s="27" t="s">
        <v>206</v>
      </c>
      <c r="P648" s="26">
        <v>28.5</v>
      </c>
      <c r="Q648" s="110" t="s">
        <v>272</v>
      </c>
      <c r="R648" s="111">
        <v>8.3000000000000007</v>
      </c>
      <c r="S648" s="27" t="s">
        <v>233</v>
      </c>
      <c r="T648" s="26">
        <v>31.9</v>
      </c>
      <c r="U648" s="110" t="s">
        <v>272</v>
      </c>
      <c r="V648" s="111">
        <v>8.3000000000000007</v>
      </c>
      <c r="W648" s="110" t="s">
        <v>299</v>
      </c>
      <c r="X648" s="111">
        <v>6.5</v>
      </c>
      <c r="Y648" s="27" t="s">
        <v>314</v>
      </c>
      <c r="Z648" s="26">
        <v>36.5</v>
      </c>
      <c r="AA648" s="110" t="s">
        <v>317</v>
      </c>
      <c r="AB648" s="111">
        <v>7.8</v>
      </c>
      <c r="AC648" s="27" t="s">
        <v>233</v>
      </c>
      <c r="AD648" s="26">
        <v>31.9</v>
      </c>
      <c r="AE648" s="27" t="s">
        <v>233</v>
      </c>
      <c r="AF648" s="26">
        <v>31.9</v>
      </c>
      <c r="AG648" s="110" t="s">
        <v>217</v>
      </c>
      <c r="AH648" s="111">
        <v>3</v>
      </c>
      <c r="AI648" s="27" t="s">
        <v>233</v>
      </c>
      <c r="AJ648" s="26">
        <v>31.9</v>
      </c>
      <c r="AK648" s="110" t="s">
        <v>299</v>
      </c>
      <c r="AL648" s="111">
        <v>6.5</v>
      </c>
      <c r="AM648" s="110" t="s">
        <v>299</v>
      </c>
      <c r="AN648" s="111">
        <v>6.5</v>
      </c>
      <c r="AO648" s="27" t="s">
        <v>264</v>
      </c>
      <c r="AP648" s="26">
        <v>30.8</v>
      </c>
      <c r="AQ648" s="27" t="s">
        <v>233</v>
      </c>
      <c r="AR648" s="26">
        <v>31.9</v>
      </c>
      <c r="AS648" s="27" t="s">
        <v>261</v>
      </c>
      <c r="AT648" s="26">
        <v>29.8</v>
      </c>
      <c r="AU648" s="27" t="s">
        <v>259</v>
      </c>
      <c r="AV648" s="26">
        <v>24.7</v>
      </c>
    </row>
    <row r="649" spans="1:48" x14ac:dyDescent="0.25">
      <c r="A649" s="12"/>
      <c r="B649" s="13"/>
      <c r="C649" s="14"/>
      <c r="E649" s="110" t="s">
        <v>217</v>
      </c>
      <c r="F649" s="111">
        <v>3</v>
      </c>
      <c r="G649" s="27"/>
      <c r="H649" s="26"/>
      <c r="I649" s="27" t="s">
        <v>182</v>
      </c>
      <c r="J649" s="26">
        <v>28.9</v>
      </c>
      <c r="K649" s="27" t="s">
        <v>248</v>
      </c>
      <c r="L649" s="26">
        <v>29.6</v>
      </c>
      <c r="M649" s="27" t="s">
        <v>259</v>
      </c>
      <c r="N649" s="26">
        <v>24.7</v>
      </c>
      <c r="O649" s="27" t="s">
        <v>182</v>
      </c>
      <c r="P649" s="26">
        <v>28.9</v>
      </c>
      <c r="Q649" s="27" t="s">
        <v>234</v>
      </c>
      <c r="R649" s="26">
        <v>21.9</v>
      </c>
      <c r="S649" s="110" t="s">
        <v>217</v>
      </c>
      <c r="T649" s="111">
        <v>3</v>
      </c>
      <c r="U649" s="110" t="s">
        <v>217</v>
      </c>
      <c r="V649" s="111">
        <v>3</v>
      </c>
      <c r="W649" s="110" t="s">
        <v>217</v>
      </c>
      <c r="X649" s="111">
        <v>3</v>
      </c>
      <c r="Y649" s="110" t="s">
        <v>217</v>
      </c>
      <c r="Z649" s="111">
        <v>3</v>
      </c>
      <c r="AA649" s="27" t="s">
        <v>234</v>
      </c>
      <c r="AB649" s="26">
        <v>21.9</v>
      </c>
      <c r="AC649" s="27" t="s">
        <v>206</v>
      </c>
      <c r="AD649" s="26">
        <v>28.5</v>
      </c>
      <c r="AE649" s="110" t="s">
        <v>217</v>
      </c>
      <c r="AF649" s="111">
        <v>3</v>
      </c>
      <c r="AG649" s="27" t="s">
        <v>261</v>
      </c>
      <c r="AH649" s="26">
        <v>29.8</v>
      </c>
      <c r="AI649" s="110" t="s">
        <v>217</v>
      </c>
      <c r="AJ649" s="111">
        <v>3</v>
      </c>
      <c r="AK649" s="110" t="s">
        <v>272</v>
      </c>
      <c r="AL649" s="111">
        <v>8.3000000000000007</v>
      </c>
      <c r="AM649" s="110" t="s">
        <v>272</v>
      </c>
      <c r="AN649" s="111">
        <v>8.3000000000000007</v>
      </c>
      <c r="AO649" s="27" t="s">
        <v>233</v>
      </c>
      <c r="AP649" s="26">
        <v>31.9</v>
      </c>
      <c r="AQ649" s="110" t="s">
        <v>272</v>
      </c>
      <c r="AR649" s="111">
        <v>8.3000000000000007</v>
      </c>
      <c r="AS649" s="27" t="s">
        <v>234</v>
      </c>
      <c r="AT649" s="26">
        <v>21.9</v>
      </c>
      <c r="AU649" s="110" t="s">
        <v>272</v>
      </c>
      <c r="AV649" s="111">
        <v>8.3000000000000007</v>
      </c>
    </row>
    <row r="650" spans="1:48" x14ac:dyDescent="0.25">
      <c r="A650" s="12"/>
      <c r="B650" s="13"/>
      <c r="C650" s="14"/>
      <c r="E650" s="27" t="s">
        <v>261</v>
      </c>
      <c r="F650" s="26">
        <v>29.8</v>
      </c>
      <c r="G650" s="27"/>
      <c r="H650" s="26"/>
      <c r="I650" s="27" t="s">
        <v>234</v>
      </c>
      <c r="J650" s="26">
        <v>21.9</v>
      </c>
      <c r="K650" s="27" t="s">
        <v>186</v>
      </c>
      <c r="L650" s="26">
        <v>22.3</v>
      </c>
      <c r="M650" s="110" t="s">
        <v>217</v>
      </c>
      <c r="N650" s="111">
        <v>3</v>
      </c>
      <c r="O650" s="27" t="s">
        <v>261</v>
      </c>
      <c r="P650" s="26">
        <v>29.8</v>
      </c>
      <c r="Q650" s="110" t="s">
        <v>201</v>
      </c>
      <c r="R650" s="111">
        <v>6.9</v>
      </c>
      <c r="S650" s="27" t="s">
        <v>206</v>
      </c>
      <c r="T650" s="26">
        <v>28.5</v>
      </c>
      <c r="U650" s="27" t="s">
        <v>206</v>
      </c>
      <c r="V650" s="26">
        <v>28.5</v>
      </c>
      <c r="W650" s="27" t="s">
        <v>206</v>
      </c>
      <c r="X650" s="26">
        <v>28.5</v>
      </c>
      <c r="Y650" s="27" t="s">
        <v>206</v>
      </c>
      <c r="Z650" s="26">
        <v>28.5</v>
      </c>
      <c r="AA650" s="27" t="s">
        <v>177</v>
      </c>
      <c r="AB650" s="26">
        <v>29.1</v>
      </c>
      <c r="AC650" s="27" t="s">
        <v>182</v>
      </c>
      <c r="AD650" s="26">
        <v>28.9</v>
      </c>
      <c r="AE650" s="27" t="s">
        <v>206</v>
      </c>
      <c r="AF650" s="26">
        <v>28.5</v>
      </c>
      <c r="AG650" s="27" t="s">
        <v>234</v>
      </c>
      <c r="AH650" s="26">
        <v>21.9</v>
      </c>
      <c r="AI650" s="27" t="s">
        <v>206</v>
      </c>
      <c r="AJ650" s="26">
        <v>28.5</v>
      </c>
      <c r="AK650" s="110" t="s">
        <v>217</v>
      </c>
      <c r="AL650" s="111">
        <v>3</v>
      </c>
      <c r="AM650" s="110" t="s">
        <v>217</v>
      </c>
      <c r="AN650" s="111">
        <v>3</v>
      </c>
      <c r="AO650" s="27" t="s">
        <v>206</v>
      </c>
      <c r="AP650" s="26">
        <v>28.5</v>
      </c>
      <c r="AQ650" s="110" t="s">
        <v>217</v>
      </c>
      <c r="AR650" s="111">
        <v>3</v>
      </c>
      <c r="AS650" s="27" t="s">
        <v>177</v>
      </c>
      <c r="AT650" s="26">
        <v>29.1</v>
      </c>
      <c r="AU650" s="110" t="s">
        <v>217</v>
      </c>
      <c r="AV650" s="111">
        <v>3</v>
      </c>
    </row>
    <row r="651" spans="1:48" x14ac:dyDescent="0.25">
      <c r="A651" s="12"/>
      <c r="B651" s="13"/>
      <c r="C651" s="14"/>
      <c r="E651" s="27" t="s">
        <v>234</v>
      </c>
      <c r="F651" s="26">
        <v>21.9</v>
      </c>
      <c r="G651" s="27"/>
      <c r="H651" s="26"/>
      <c r="I651" s="27" t="s">
        <v>246</v>
      </c>
      <c r="J651" s="26">
        <v>33.1</v>
      </c>
      <c r="K651" s="27" t="s">
        <v>177</v>
      </c>
      <c r="L651" s="26">
        <v>29.1</v>
      </c>
      <c r="M651" s="27" t="s">
        <v>234</v>
      </c>
      <c r="N651" s="26">
        <v>21.9</v>
      </c>
      <c r="O651" s="27" t="s">
        <v>177</v>
      </c>
      <c r="P651" s="26">
        <v>29.1</v>
      </c>
      <c r="Q651" s="27" t="s">
        <v>172</v>
      </c>
      <c r="R651" s="26">
        <v>34.5</v>
      </c>
      <c r="S651" s="27" t="s">
        <v>261</v>
      </c>
      <c r="T651" s="26">
        <v>29.8</v>
      </c>
      <c r="U651" s="27" t="s">
        <v>261</v>
      </c>
      <c r="V651" s="26">
        <v>29.8</v>
      </c>
      <c r="W651" s="27" t="s">
        <v>234</v>
      </c>
      <c r="X651" s="26">
        <v>21.9</v>
      </c>
      <c r="Y651" s="27" t="s">
        <v>234</v>
      </c>
      <c r="Z651" s="26">
        <v>21.9</v>
      </c>
      <c r="AA651" s="27" t="s">
        <v>172</v>
      </c>
      <c r="AB651" s="26">
        <v>34.5</v>
      </c>
      <c r="AC651" s="27" t="s">
        <v>261</v>
      </c>
      <c r="AD651" s="26">
        <v>29.8</v>
      </c>
      <c r="AE651" s="110" t="s">
        <v>316</v>
      </c>
      <c r="AF651" s="111">
        <v>11.5</v>
      </c>
      <c r="AG651" s="27" t="s">
        <v>172</v>
      </c>
      <c r="AH651" s="26">
        <v>34.5</v>
      </c>
      <c r="AI651" s="27" t="s">
        <v>182</v>
      </c>
      <c r="AJ651" s="26">
        <v>28.9</v>
      </c>
      <c r="AK651" s="27" t="s">
        <v>234</v>
      </c>
      <c r="AL651" s="26">
        <v>21.9</v>
      </c>
      <c r="AM651" s="27" t="s">
        <v>234</v>
      </c>
      <c r="AN651" s="26">
        <v>21.9</v>
      </c>
      <c r="AO651" s="27" t="s">
        <v>261</v>
      </c>
      <c r="AP651" s="26">
        <v>29.8</v>
      </c>
      <c r="AQ651" s="27" t="s">
        <v>206</v>
      </c>
      <c r="AR651" s="26">
        <v>28.5</v>
      </c>
      <c r="AS651" s="27" t="s">
        <v>172</v>
      </c>
      <c r="AT651" s="26">
        <v>34.5</v>
      </c>
      <c r="AU651" s="27" t="s">
        <v>206</v>
      </c>
      <c r="AV651" s="26">
        <v>28.5</v>
      </c>
    </row>
    <row r="652" spans="1:48" x14ac:dyDescent="0.25">
      <c r="A652" s="12"/>
      <c r="B652" s="13"/>
      <c r="C652" s="14"/>
      <c r="E652" s="110" t="s">
        <v>269</v>
      </c>
      <c r="F652" s="111">
        <v>4.3</v>
      </c>
      <c r="G652" s="27"/>
      <c r="H652" s="26"/>
      <c r="I652" s="27" t="s">
        <v>177</v>
      </c>
      <c r="J652" s="26">
        <v>29.1</v>
      </c>
      <c r="K652" s="27" t="s">
        <v>172</v>
      </c>
      <c r="L652" s="26">
        <v>34.5</v>
      </c>
      <c r="M652" s="27" t="s">
        <v>172</v>
      </c>
      <c r="N652" s="26">
        <v>34.5</v>
      </c>
      <c r="O652" s="27" t="s">
        <v>209</v>
      </c>
      <c r="P652" s="26">
        <v>22.8</v>
      </c>
      <c r="Q652" s="27" t="s">
        <v>209</v>
      </c>
      <c r="R652" s="26">
        <v>22.8</v>
      </c>
      <c r="S652" s="27" t="s">
        <v>234</v>
      </c>
      <c r="T652" s="26">
        <v>21.9</v>
      </c>
      <c r="U652" s="27" t="s">
        <v>234</v>
      </c>
      <c r="V652" s="26">
        <v>21.9</v>
      </c>
      <c r="W652" s="27" t="s">
        <v>172</v>
      </c>
      <c r="X652" s="26">
        <v>34.5</v>
      </c>
      <c r="Y652" s="27" t="s">
        <v>172</v>
      </c>
      <c r="Z652" s="26">
        <v>34.5</v>
      </c>
      <c r="AA652" s="27" t="s">
        <v>209</v>
      </c>
      <c r="AB652" s="26">
        <v>22.8</v>
      </c>
      <c r="AC652" s="27" t="s">
        <v>248</v>
      </c>
      <c r="AD652" s="26">
        <v>29.6</v>
      </c>
      <c r="AE652" s="27" t="s">
        <v>209</v>
      </c>
      <c r="AF652" s="26">
        <v>22.8</v>
      </c>
      <c r="AG652" s="27" t="s">
        <v>209</v>
      </c>
      <c r="AH652" s="26">
        <v>22.8</v>
      </c>
      <c r="AI652" s="27" t="s">
        <v>261</v>
      </c>
      <c r="AJ652" s="26">
        <v>29.8</v>
      </c>
      <c r="AK652" s="27" t="s">
        <v>172</v>
      </c>
      <c r="AL652" s="26">
        <v>34.5</v>
      </c>
      <c r="AM652" s="27" t="s">
        <v>172</v>
      </c>
      <c r="AN652" s="26">
        <v>34.5</v>
      </c>
      <c r="AO652" s="27" t="s">
        <v>234</v>
      </c>
      <c r="AP652" s="26">
        <v>21.9</v>
      </c>
      <c r="AQ652" s="27" t="s">
        <v>261</v>
      </c>
      <c r="AR652" s="26">
        <v>29.8</v>
      </c>
      <c r="AS652" s="27" t="s">
        <v>209</v>
      </c>
      <c r="AT652" s="26">
        <v>22.8</v>
      </c>
      <c r="AU652" s="27" t="s">
        <v>261</v>
      </c>
      <c r="AV652" s="26">
        <v>29.8</v>
      </c>
    </row>
    <row r="653" spans="1:48" x14ac:dyDescent="0.25">
      <c r="A653" s="12"/>
      <c r="B653" s="13"/>
      <c r="C653" s="14"/>
      <c r="E653" s="27" t="s">
        <v>194</v>
      </c>
      <c r="F653" s="26">
        <v>28.9</v>
      </c>
      <c r="G653" s="27"/>
      <c r="H653" s="26"/>
      <c r="I653" s="27" t="s">
        <v>209</v>
      </c>
      <c r="J653" s="26">
        <v>22.8</v>
      </c>
      <c r="K653" s="27" t="s">
        <v>194</v>
      </c>
      <c r="L653" s="26">
        <v>28.9</v>
      </c>
      <c r="M653" s="27" t="s">
        <v>209</v>
      </c>
      <c r="N653" s="26">
        <v>22.8</v>
      </c>
      <c r="O653" s="27" t="s">
        <v>194</v>
      </c>
      <c r="P653" s="26">
        <v>28.9</v>
      </c>
      <c r="Q653" s="27" t="s">
        <v>194</v>
      </c>
      <c r="R653" s="26">
        <v>28.9</v>
      </c>
      <c r="S653" s="27" t="s">
        <v>172</v>
      </c>
      <c r="T653" s="26">
        <v>34.5</v>
      </c>
      <c r="U653" s="27" t="s">
        <v>194</v>
      </c>
      <c r="V653" s="26">
        <v>28.9</v>
      </c>
      <c r="W653" s="27" t="s">
        <v>209</v>
      </c>
      <c r="X653" s="26">
        <v>22.8</v>
      </c>
      <c r="Y653" s="27" t="s">
        <v>209</v>
      </c>
      <c r="Z653" s="26">
        <v>22.8</v>
      </c>
      <c r="AA653" s="27" t="s">
        <v>194</v>
      </c>
      <c r="AB653" s="26">
        <v>28.9</v>
      </c>
      <c r="AC653" s="27" t="s">
        <v>177</v>
      </c>
      <c r="AD653" s="26">
        <v>29.1</v>
      </c>
      <c r="AE653" s="27" t="s">
        <v>194</v>
      </c>
      <c r="AF653" s="26">
        <v>28.9</v>
      </c>
      <c r="AG653" s="27" t="s">
        <v>194</v>
      </c>
      <c r="AH653" s="26">
        <v>28.9</v>
      </c>
      <c r="AI653" s="27" t="s">
        <v>186</v>
      </c>
      <c r="AJ653" s="26">
        <v>22.3</v>
      </c>
      <c r="AK653" s="27" t="s">
        <v>209</v>
      </c>
      <c r="AL653" s="26">
        <v>22.8</v>
      </c>
      <c r="AM653" s="27" t="s">
        <v>209</v>
      </c>
      <c r="AN653" s="26">
        <v>22.8</v>
      </c>
      <c r="AO653" s="27" t="s">
        <v>177</v>
      </c>
      <c r="AP653" s="26">
        <v>29.1</v>
      </c>
      <c r="AQ653" s="27" t="s">
        <v>234</v>
      </c>
      <c r="AR653" s="26">
        <v>21.9</v>
      </c>
      <c r="AS653" s="27" t="s">
        <v>194</v>
      </c>
      <c r="AT653" s="26">
        <v>28.9</v>
      </c>
      <c r="AU653" s="27" t="s">
        <v>234</v>
      </c>
      <c r="AV653" s="26">
        <v>21.9</v>
      </c>
    </row>
    <row r="654" spans="1:48" x14ac:dyDescent="0.25">
      <c r="A654" s="12"/>
      <c r="B654" s="13"/>
      <c r="C654" s="14"/>
      <c r="E654" s="27"/>
      <c r="F654" s="26"/>
      <c r="G654" s="27"/>
      <c r="H654" s="26"/>
      <c r="I654" s="27"/>
      <c r="J654" s="26"/>
      <c r="K654" s="28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7"/>
      <c r="AN654" s="26"/>
      <c r="AO654" s="28"/>
      <c r="AP654" s="26"/>
      <c r="AQ654" s="28"/>
      <c r="AR654" s="26"/>
      <c r="AS654" s="27"/>
      <c r="AT654" s="26"/>
      <c r="AU654" s="27"/>
      <c r="AV654" s="26"/>
    </row>
    <row r="655" spans="1:48" x14ac:dyDescent="0.25">
      <c r="A655" s="12"/>
      <c r="B655" s="13"/>
      <c r="C655" s="14"/>
      <c r="E655" s="27"/>
      <c r="F655" s="15">
        <f>SUM(F648:F653)</f>
        <v>96.199999999999989</v>
      </c>
      <c r="G655" s="27"/>
      <c r="H655" s="15"/>
      <c r="I655" s="27"/>
      <c r="J655" s="15">
        <f>SUM(J648:J653)</f>
        <v>138.80000000000001</v>
      </c>
      <c r="K655" s="28"/>
      <c r="L655" s="15">
        <f>SUM(L648:L653)</f>
        <v>172.9</v>
      </c>
      <c r="M655" s="27"/>
      <c r="N655" s="15">
        <f>SUM(N648:N653)</f>
        <v>138.80000000000001</v>
      </c>
      <c r="O655" s="27"/>
      <c r="P655" s="15">
        <f>SUM(P648:P653)</f>
        <v>168.00000000000003</v>
      </c>
      <c r="Q655" s="27"/>
      <c r="R655" s="15">
        <f>SUM(R648:R653)</f>
        <v>123.29999999999998</v>
      </c>
      <c r="S655" s="27"/>
      <c r="T655" s="15">
        <f>SUM(T648:T653)</f>
        <v>149.6</v>
      </c>
      <c r="U655" s="27"/>
      <c r="V655" s="15">
        <f>SUM(V648:V653)</f>
        <v>120.4</v>
      </c>
      <c r="W655" s="27"/>
      <c r="X655" s="15">
        <f>SUM(X648:X653)</f>
        <v>117.2</v>
      </c>
      <c r="Y655" s="27"/>
      <c r="Z655" s="15">
        <f>SUM(Z648:Z653)</f>
        <v>147.20000000000002</v>
      </c>
      <c r="AA655" s="27"/>
      <c r="AB655" s="15">
        <f>SUM(AB648:AB653)</f>
        <v>145</v>
      </c>
      <c r="AC655" s="27"/>
      <c r="AD655" s="15">
        <f>SUM(AD648:AD653)</f>
        <v>177.79999999999998</v>
      </c>
      <c r="AE655" s="27"/>
      <c r="AF655" s="15">
        <f>SUM(AF648:AF653)</f>
        <v>126.6</v>
      </c>
      <c r="AG655" s="27"/>
      <c r="AH655" s="15">
        <f>SUM(AH648:AH653)</f>
        <v>140.89999999999998</v>
      </c>
      <c r="AI655" s="27"/>
      <c r="AJ655" s="15">
        <f>SUM(AJ648:AJ653)</f>
        <v>144.4</v>
      </c>
      <c r="AK655" s="27"/>
      <c r="AL655" s="15">
        <f>SUM(AL648:AL653)</f>
        <v>97</v>
      </c>
      <c r="AM655" s="27"/>
      <c r="AN655" s="15">
        <f>SUM(AN648:AN653)</f>
        <v>97</v>
      </c>
      <c r="AO655" s="28"/>
      <c r="AP655" s="15">
        <f>SUM(AP648:AP653)</f>
        <v>172</v>
      </c>
      <c r="AQ655" s="28"/>
      <c r="AR655" s="15">
        <f>SUM(AR648:AR653)</f>
        <v>123.4</v>
      </c>
      <c r="AS655" s="27"/>
      <c r="AT655" s="15">
        <f>SUM(AT648:AT653)</f>
        <v>167.00000000000003</v>
      </c>
      <c r="AU655" s="27"/>
      <c r="AV655" s="15">
        <f>SUM(AV648:AV653)</f>
        <v>116.19999999999999</v>
      </c>
    </row>
    <row r="656" spans="1:48" x14ac:dyDescent="0.25">
      <c r="A656" s="12"/>
      <c r="B656" s="13"/>
      <c r="C656" s="14"/>
      <c r="E656" s="27"/>
      <c r="F656" s="15"/>
      <c r="G656" s="27"/>
      <c r="H656" s="15"/>
      <c r="I656" s="27"/>
      <c r="J656" s="15"/>
      <c r="K656" s="28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7"/>
      <c r="AN656" s="15"/>
      <c r="AO656" s="28"/>
      <c r="AP656" s="15"/>
      <c r="AQ656" s="28"/>
      <c r="AR656" s="15"/>
      <c r="AS656" s="27"/>
      <c r="AT656" s="15"/>
      <c r="AU656" s="27"/>
      <c r="AV656" s="15"/>
    </row>
    <row r="657" spans="1:48" s="16" customFormat="1" x14ac:dyDescent="0.25">
      <c r="A657" s="12"/>
      <c r="B657" s="13"/>
      <c r="C657" s="14"/>
      <c r="E657" s="110" t="s">
        <v>261</v>
      </c>
      <c r="F657" s="111">
        <v>11.3</v>
      </c>
      <c r="G657" s="27"/>
      <c r="H657" s="26"/>
      <c r="I657" s="27" t="s">
        <v>182</v>
      </c>
      <c r="J657" s="26">
        <v>26.5</v>
      </c>
      <c r="K657" s="27" t="s">
        <v>206</v>
      </c>
      <c r="L657" s="26">
        <v>27.8</v>
      </c>
      <c r="M657" s="110" t="s">
        <v>233</v>
      </c>
      <c r="N657" s="111">
        <v>-0.8</v>
      </c>
      <c r="O657" s="27" t="s">
        <v>206</v>
      </c>
      <c r="P657" s="26">
        <v>27.8</v>
      </c>
      <c r="Q657" s="110" t="s">
        <v>234</v>
      </c>
      <c r="R657" s="111">
        <v>7.7</v>
      </c>
      <c r="S657" s="110" t="s">
        <v>233</v>
      </c>
      <c r="T657" s="111">
        <v>-0.8</v>
      </c>
      <c r="U657" s="27" t="s">
        <v>206</v>
      </c>
      <c r="V657" s="26">
        <v>27.8</v>
      </c>
      <c r="W657" s="27" t="s">
        <v>206</v>
      </c>
      <c r="X657" s="26">
        <v>27.8</v>
      </c>
      <c r="Y657" s="27" t="s">
        <v>314</v>
      </c>
      <c r="Z657" s="26">
        <v>40.6</v>
      </c>
      <c r="AA657" s="110" t="s">
        <v>234</v>
      </c>
      <c r="AB657" s="111">
        <v>7.7</v>
      </c>
      <c r="AC657" s="110" t="s">
        <v>233</v>
      </c>
      <c r="AD657" s="111">
        <v>-0.8</v>
      </c>
      <c r="AE657" s="110" t="s">
        <v>233</v>
      </c>
      <c r="AF657" s="111">
        <v>-0.8</v>
      </c>
      <c r="AG657" s="110" t="s">
        <v>261</v>
      </c>
      <c r="AH657" s="111">
        <v>11.3</v>
      </c>
      <c r="AI657" s="110" t="s">
        <v>233</v>
      </c>
      <c r="AJ657" s="111">
        <v>-0.8</v>
      </c>
      <c r="AK657" s="110" t="s">
        <v>234</v>
      </c>
      <c r="AL657" s="111">
        <v>7.7</v>
      </c>
      <c r="AM657" s="110" t="s">
        <v>234</v>
      </c>
      <c r="AN657" s="111">
        <v>7.7</v>
      </c>
      <c r="AO657" s="27" t="s">
        <v>264</v>
      </c>
      <c r="AP657" s="26">
        <v>30.8</v>
      </c>
      <c r="AQ657" s="110" t="s">
        <v>233</v>
      </c>
      <c r="AR657" s="111">
        <v>-0.8</v>
      </c>
      <c r="AS657" s="110" t="s">
        <v>261</v>
      </c>
      <c r="AT657" s="111">
        <v>11.3</v>
      </c>
      <c r="AU657" s="27" t="s">
        <v>259</v>
      </c>
      <c r="AV657" s="26">
        <v>29.6</v>
      </c>
    </row>
    <row r="658" spans="1:48" s="16" customFormat="1" x14ac:dyDescent="0.25">
      <c r="A658" s="12"/>
      <c r="B658" s="13"/>
      <c r="C658" s="14"/>
      <c r="E658" s="110" t="s">
        <v>234</v>
      </c>
      <c r="F658" s="111">
        <v>7.7</v>
      </c>
      <c r="G658" s="27"/>
      <c r="H658" s="26"/>
      <c r="I658" s="110" t="s">
        <v>234</v>
      </c>
      <c r="J658" s="111">
        <v>7.7</v>
      </c>
      <c r="K658" s="110" t="s">
        <v>248</v>
      </c>
      <c r="L658" s="111">
        <v>8.4</v>
      </c>
      <c r="M658" s="27" t="s">
        <v>259</v>
      </c>
      <c r="N658" s="26">
        <v>29.6</v>
      </c>
      <c r="O658" s="27" t="s">
        <v>182</v>
      </c>
      <c r="P658" s="26">
        <v>26.5</v>
      </c>
      <c r="Q658" s="27" t="s">
        <v>172</v>
      </c>
      <c r="R658" s="26">
        <v>23.2</v>
      </c>
      <c r="S658" s="27" t="s">
        <v>206</v>
      </c>
      <c r="T658" s="26">
        <v>27.8</v>
      </c>
      <c r="U658" s="110" t="s">
        <v>261</v>
      </c>
      <c r="V658" s="111">
        <v>11.3</v>
      </c>
      <c r="W658" s="110" t="s">
        <v>234</v>
      </c>
      <c r="X658" s="111">
        <v>7.7</v>
      </c>
      <c r="Y658" s="27" t="s">
        <v>206</v>
      </c>
      <c r="Z658" s="26">
        <v>27.8</v>
      </c>
      <c r="AA658" s="110" t="s">
        <v>177</v>
      </c>
      <c r="AB658" s="111">
        <v>-1.4</v>
      </c>
      <c r="AC658" s="27" t="s">
        <v>206</v>
      </c>
      <c r="AD658" s="26">
        <v>27.8</v>
      </c>
      <c r="AE658" s="27" t="s">
        <v>206</v>
      </c>
      <c r="AF658" s="26">
        <v>27.8</v>
      </c>
      <c r="AG658" s="110" t="s">
        <v>234</v>
      </c>
      <c r="AH658" s="111">
        <v>7.7</v>
      </c>
      <c r="AI658" s="27" t="s">
        <v>206</v>
      </c>
      <c r="AJ658" s="26">
        <v>27.8</v>
      </c>
      <c r="AK658" s="27" t="s">
        <v>172</v>
      </c>
      <c r="AL658" s="26">
        <v>23.2</v>
      </c>
      <c r="AM658" s="27" t="s">
        <v>172</v>
      </c>
      <c r="AN658" s="26">
        <v>23.2</v>
      </c>
      <c r="AO658" s="110" t="s">
        <v>233</v>
      </c>
      <c r="AP658" s="111">
        <v>-0.8</v>
      </c>
      <c r="AQ658" s="27" t="s">
        <v>206</v>
      </c>
      <c r="AR658" s="26">
        <v>27.8</v>
      </c>
      <c r="AS658" s="110" t="s">
        <v>234</v>
      </c>
      <c r="AT658" s="111">
        <v>7.7</v>
      </c>
      <c r="AU658" s="27" t="s">
        <v>206</v>
      </c>
      <c r="AV658" s="26">
        <v>27.8</v>
      </c>
    </row>
    <row r="659" spans="1:48" s="16" customFormat="1" x14ac:dyDescent="0.25">
      <c r="A659" s="12"/>
      <c r="B659" s="13"/>
      <c r="C659" s="14"/>
      <c r="E659" s="110" t="s">
        <v>194</v>
      </c>
      <c r="F659" s="111">
        <v>8.6999999999999993</v>
      </c>
      <c r="G659" s="27"/>
      <c r="H659" s="26"/>
      <c r="I659" s="27" t="s">
        <v>246</v>
      </c>
      <c r="J659" s="26">
        <v>51.8</v>
      </c>
      <c r="K659" s="27" t="s">
        <v>186</v>
      </c>
      <c r="L659" s="26">
        <v>31.9</v>
      </c>
      <c r="M659" s="110" t="s">
        <v>234</v>
      </c>
      <c r="N659" s="111">
        <v>7.7</v>
      </c>
      <c r="O659" s="110" t="s">
        <v>261</v>
      </c>
      <c r="P659" s="111">
        <v>11.3</v>
      </c>
      <c r="Q659" s="110" t="s">
        <v>209</v>
      </c>
      <c r="R659" s="111">
        <v>8.1999999999999993</v>
      </c>
      <c r="S659" s="110" t="s">
        <v>261</v>
      </c>
      <c r="T659" s="111">
        <v>11.3</v>
      </c>
      <c r="U659" s="110" t="s">
        <v>234</v>
      </c>
      <c r="V659" s="111">
        <v>7.7</v>
      </c>
      <c r="W659" s="27" t="s">
        <v>172</v>
      </c>
      <c r="X659" s="26">
        <v>23.2</v>
      </c>
      <c r="Y659" s="110" t="s">
        <v>234</v>
      </c>
      <c r="Z659" s="111">
        <v>7.7</v>
      </c>
      <c r="AA659" s="27" t="s">
        <v>172</v>
      </c>
      <c r="AB659" s="26">
        <v>23.2</v>
      </c>
      <c r="AC659" s="27" t="s">
        <v>182</v>
      </c>
      <c r="AD659" s="26">
        <v>26.5</v>
      </c>
      <c r="AE659" s="110" t="s">
        <v>209</v>
      </c>
      <c r="AF659" s="111">
        <v>8.1999999999999993</v>
      </c>
      <c r="AG659" s="27" t="s">
        <v>172</v>
      </c>
      <c r="AH659" s="26">
        <v>23.2</v>
      </c>
      <c r="AI659" s="27" t="s">
        <v>182</v>
      </c>
      <c r="AJ659" s="26">
        <v>26.5</v>
      </c>
      <c r="AK659" s="110" t="s">
        <v>209</v>
      </c>
      <c r="AL659" s="111">
        <v>8.1999999999999993</v>
      </c>
      <c r="AM659" s="110" t="s">
        <v>209</v>
      </c>
      <c r="AN659" s="111">
        <v>8.1999999999999993</v>
      </c>
      <c r="AO659" s="27" t="s">
        <v>206</v>
      </c>
      <c r="AP659" s="26">
        <v>27.8</v>
      </c>
      <c r="AQ659" s="110" t="s">
        <v>261</v>
      </c>
      <c r="AR659" s="111">
        <v>11.3</v>
      </c>
      <c r="AS659" s="110" t="s">
        <v>177</v>
      </c>
      <c r="AT659" s="111">
        <v>-1.4</v>
      </c>
      <c r="AU659" s="110" t="s">
        <v>261</v>
      </c>
      <c r="AV659" s="111">
        <v>11.3</v>
      </c>
    </row>
    <row r="660" spans="1:48" s="16" customFormat="1" x14ac:dyDescent="0.25">
      <c r="A660" s="12"/>
      <c r="B660" s="13"/>
      <c r="C660" s="14"/>
      <c r="E660" s="27"/>
      <c r="F660" s="26"/>
      <c r="G660" s="27"/>
      <c r="H660" s="26"/>
      <c r="I660" s="110" t="s">
        <v>177</v>
      </c>
      <c r="J660" s="111">
        <v>-1.4</v>
      </c>
      <c r="K660" s="110" t="s">
        <v>177</v>
      </c>
      <c r="L660" s="111">
        <v>-1.4</v>
      </c>
      <c r="M660" s="27" t="s">
        <v>172</v>
      </c>
      <c r="N660" s="26">
        <v>23.2</v>
      </c>
      <c r="O660" s="110" t="s">
        <v>177</v>
      </c>
      <c r="P660" s="111">
        <v>-1.4</v>
      </c>
      <c r="Q660" s="110" t="s">
        <v>194</v>
      </c>
      <c r="R660" s="111">
        <v>8.6999999999999993</v>
      </c>
      <c r="S660" s="110" t="s">
        <v>234</v>
      </c>
      <c r="T660" s="111">
        <v>7.7</v>
      </c>
      <c r="U660" s="110" t="s">
        <v>194</v>
      </c>
      <c r="V660" s="111">
        <v>8.6999999999999993</v>
      </c>
      <c r="W660" s="110" t="s">
        <v>209</v>
      </c>
      <c r="X660" s="111">
        <v>8.1999999999999993</v>
      </c>
      <c r="Y660" s="27" t="s">
        <v>172</v>
      </c>
      <c r="Z660" s="26">
        <v>23.2</v>
      </c>
      <c r="AA660" s="110" t="s">
        <v>209</v>
      </c>
      <c r="AB660" s="111">
        <v>8.1999999999999993</v>
      </c>
      <c r="AC660" s="110" t="s">
        <v>261</v>
      </c>
      <c r="AD660" s="111">
        <v>11.3</v>
      </c>
      <c r="AE660" s="110" t="s">
        <v>194</v>
      </c>
      <c r="AF660" s="111">
        <v>8.6999999999999993</v>
      </c>
      <c r="AG660" s="110" t="s">
        <v>209</v>
      </c>
      <c r="AH660" s="111">
        <v>8.1999999999999993</v>
      </c>
      <c r="AI660" s="110" t="s">
        <v>261</v>
      </c>
      <c r="AJ660" s="111">
        <v>11.3</v>
      </c>
      <c r="AK660" s="27"/>
      <c r="AL660" s="26"/>
      <c r="AM660" s="27"/>
      <c r="AN660" s="26"/>
      <c r="AO660" s="110" t="s">
        <v>261</v>
      </c>
      <c r="AP660" s="111">
        <v>11.3</v>
      </c>
      <c r="AQ660" s="110" t="s">
        <v>234</v>
      </c>
      <c r="AR660" s="111">
        <v>7.7</v>
      </c>
      <c r="AS660" s="27" t="s">
        <v>172</v>
      </c>
      <c r="AT660" s="26">
        <v>23.2</v>
      </c>
      <c r="AU660" s="110" t="s">
        <v>234</v>
      </c>
      <c r="AV660" s="111">
        <v>7.7</v>
      </c>
    </row>
    <row r="661" spans="1:48" s="16" customFormat="1" x14ac:dyDescent="0.25">
      <c r="A661" s="12"/>
      <c r="B661" s="13"/>
      <c r="C661" s="14"/>
      <c r="E661" s="27"/>
      <c r="F661" s="26"/>
      <c r="G661" s="27"/>
      <c r="H661" s="26"/>
      <c r="I661" s="110" t="s">
        <v>209</v>
      </c>
      <c r="J661" s="111">
        <v>8.1999999999999993</v>
      </c>
      <c r="K661" s="27" t="s">
        <v>172</v>
      </c>
      <c r="L661" s="26">
        <v>23.2</v>
      </c>
      <c r="M661" s="110" t="s">
        <v>209</v>
      </c>
      <c r="N661" s="111">
        <v>8.1999999999999993</v>
      </c>
      <c r="O661" s="110" t="s">
        <v>209</v>
      </c>
      <c r="P661" s="111">
        <v>8.1999999999999993</v>
      </c>
      <c r="Q661" s="27"/>
      <c r="R661" s="26"/>
      <c r="S661" s="27" t="s">
        <v>172</v>
      </c>
      <c r="T661" s="26">
        <v>23.2</v>
      </c>
      <c r="U661" s="27"/>
      <c r="V661" s="26"/>
      <c r="W661" s="27"/>
      <c r="X661" s="26"/>
      <c r="Y661" s="110" t="s">
        <v>209</v>
      </c>
      <c r="Z661" s="111">
        <v>8.1999999999999993</v>
      </c>
      <c r="AA661" s="110" t="s">
        <v>194</v>
      </c>
      <c r="AB661" s="111">
        <v>8.6999999999999993</v>
      </c>
      <c r="AC661" s="110" t="s">
        <v>248</v>
      </c>
      <c r="AD661" s="111">
        <v>8.4</v>
      </c>
      <c r="AE661" s="27"/>
      <c r="AF661" s="26"/>
      <c r="AG661" s="110" t="s">
        <v>194</v>
      </c>
      <c r="AH661" s="111">
        <v>8.6999999999999993</v>
      </c>
      <c r="AI661" s="27" t="s">
        <v>186</v>
      </c>
      <c r="AJ661" s="26">
        <v>31.9</v>
      </c>
      <c r="AK661" s="27"/>
      <c r="AL661" s="26"/>
      <c r="AM661" s="27"/>
      <c r="AN661" s="26"/>
      <c r="AO661" s="110" t="s">
        <v>234</v>
      </c>
      <c r="AP661" s="111">
        <v>7.7</v>
      </c>
      <c r="AQ661" s="27"/>
      <c r="AR661" s="26"/>
      <c r="AS661" s="110" t="s">
        <v>209</v>
      </c>
      <c r="AT661" s="111">
        <v>8.1999999999999993</v>
      </c>
      <c r="AU661" s="27"/>
      <c r="AV661" s="26"/>
    </row>
    <row r="662" spans="1:48" s="16" customFormat="1" x14ac:dyDescent="0.25">
      <c r="A662" s="12"/>
      <c r="B662" s="13"/>
      <c r="C662" s="14"/>
      <c r="E662" s="27"/>
      <c r="F662" s="26"/>
      <c r="G662" s="27"/>
      <c r="H662" s="26"/>
      <c r="I662" s="27"/>
      <c r="J662" s="26"/>
      <c r="K662" s="110" t="s">
        <v>194</v>
      </c>
      <c r="L662" s="111">
        <v>8.6999999999999993</v>
      </c>
      <c r="M662" s="27"/>
      <c r="N662" s="26"/>
      <c r="O662" s="110" t="s">
        <v>194</v>
      </c>
      <c r="P662" s="111">
        <v>8.6999999999999993</v>
      </c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27"/>
      <c r="AB662" s="26"/>
      <c r="AC662" s="110" t="s">
        <v>177</v>
      </c>
      <c r="AD662" s="111">
        <v>-1.4</v>
      </c>
      <c r="AE662" s="27"/>
      <c r="AF662" s="26"/>
      <c r="AG662" s="27"/>
      <c r="AH662" s="26"/>
      <c r="AI662" s="27"/>
      <c r="AJ662" s="26"/>
      <c r="AK662" s="27"/>
      <c r="AL662" s="26"/>
      <c r="AM662" s="27"/>
      <c r="AN662" s="26"/>
      <c r="AO662" s="110" t="s">
        <v>177</v>
      </c>
      <c r="AP662" s="111">
        <v>-1.4</v>
      </c>
      <c r="AQ662" s="27"/>
      <c r="AR662" s="26"/>
      <c r="AS662" s="110" t="s">
        <v>194</v>
      </c>
      <c r="AT662" s="111">
        <v>8.6999999999999993</v>
      </c>
      <c r="AU662" s="27"/>
      <c r="AV662" s="26"/>
    </row>
    <row r="663" spans="1:48" s="16" customFormat="1" x14ac:dyDescent="0.25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  <c r="AU663" s="27"/>
      <c r="AV663" s="26"/>
    </row>
    <row r="664" spans="1:48" s="10" customFormat="1" x14ac:dyDescent="0.25">
      <c r="A664" s="12"/>
      <c r="B664" s="13"/>
      <c r="C664" s="14"/>
      <c r="E664" s="17"/>
      <c r="F664" s="15">
        <f>SUM(F655:F662)</f>
        <v>123.89999999999999</v>
      </c>
      <c r="G664" s="17"/>
      <c r="H664" s="15"/>
      <c r="I664" s="17"/>
      <c r="J664" s="15">
        <f>SUM(J655:J662)</f>
        <v>231.6</v>
      </c>
      <c r="K664" s="18"/>
      <c r="L664" s="15">
        <f>SUM(L655:L662)</f>
        <v>271.5</v>
      </c>
      <c r="M664" s="17"/>
      <c r="N664" s="15">
        <f>SUM(N655:N662)</f>
        <v>206.69999999999996</v>
      </c>
      <c r="O664" s="17"/>
      <c r="P664" s="15">
        <f>SUM(P655:P662)</f>
        <v>249.10000000000002</v>
      </c>
      <c r="Q664" s="17"/>
      <c r="R664" s="15">
        <f>SUM(R655:R662)</f>
        <v>171.09999999999994</v>
      </c>
      <c r="S664" s="17"/>
      <c r="T664" s="15">
        <f>SUM(T655:T662)</f>
        <v>218.79999999999998</v>
      </c>
      <c r="U664" s="17"/>
      <c r="V664" s="15">
        <f>SUM(V655:V662)</f>
        <v>175.9</v>
      </c>
      <c r="W664" s="17"/>
      <c r="X664" s="15">
        <f>SUM(X655:X662)</f>
        <v>184.09999999999997</v>
      </c>
      <c r="Y664" s="17"/>
      <c r="Z664" s="15">
        <f>SUM(Z655:Z662)</f>
        <v>254.7</v>
      </c>
      <c r="AA664" s="17"/>
      <c r="AB664" s="15">
        <f>SUM(AB655:AB662)</f>
        <v>191.39999999999995</v>
      </c>
      <c r="AC664" s="17"/>
      <c r="AD664" s="15">
        <f>SUM(AD655:AD662)</f>
        <v>249.6</v>
      </c>
      <c r="AE664" s="17"/>
      <c r="AF664" s="15">
        <f>SUM(AF655:AF662)</f>
        <v>170.49999999999997</v>
      </c>
      <c r="AG664" s="17"/>
      <c r="AH664" s="15">
        <f>SUM(AH655:AH662)</f>
        <v>199.99999999999994</v>
      </c>
      <c r="AI664" s="17"/>
      <c r="AJ664" s="15">
        <f>SUM(AJ655:AJ662)</f>
        <v>241.10000000000002</v>
      </c>
      <c r="AK664" s="17"/>
      <c r="AL664" s="15">
        <f>SUM(AL655:AL662)</f>
        <v>136.1</v>
      </c>
      <c r="AM664" s="17"/>
      <c r="AN664" s="15">
        <f>SUM(AN655:AN662)</f>
        <v>136.1</v>
      </c>
      <c r="AO664" s="18"/>
      <c r="AP664" s="15">
        <f>SUM(AP655:AP662)</f>
        <v>247.4</v>
      </c>
      <c r="AQ664" s="18"/>
      <c r="AR664" s="15">
        <f>SUM(AR655:AR662)</f>
        <v>169.4</v>
      </c>
      <c r="AS664" s="17"/>
      <c r="AT664" s="15">
        <f>SUM(AT655:AT662)</f>
        <v>224.7</v>
      </c>
      <c r="AU664" s="17"/>
      <c r="AV664" s="15">
        <f>SUM(AV655:AV662)</f>
        <v>192.6</v>
      </c>
    </row>
    <row r="665" spans="1:48" x14ac:dyDescent="0.25">
      <c r="A665" s="12"/>
      <c r="B665" s="13"/>
      <c r="C665" s="14"/>
      <c r="E665" s="27"/>
      <c r="F665" s="26"/>
      <c r="G665" s="27"/>
      <c r="H665" s="26"/>
      <c r="I665" s="27"/>
      <c r="J665" s="26"/>
      <c r="K665" s="28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7"/>
      <c r="AN665" s="26"/>
      <c r="AO665" s="28"/>
      <c r="AP665" s="26"/>
      <c r="AQ665" s="28"/>
      <c r="AR665" s="26"/>
      <c r="AS665" s="27"/>
      <c r="AT665" s="26"/>
      <c r="AU665" s="27"/>
      <c r="AV665" s="26"/>
    </row>
    <row r="666" spans="1:48" s="16" customFormat="1" x14ac:dyDescent="0.25">
      <c r="A666" s="12"/>
      <c r="B666" s="13"/>
      <c r="C666" s="14"/>
      <c r="E666" s="27"/>
      <c r="F666" s="26"/>
      <c r="G666" s="27"/>
      <c r="H666" s="26"/>
      <c r="I666" s="27" t="s">
        <v>182</v>
      </c>
      <c r="J666" s="26">
        <v>37.700000000000003</v>
      </c>
      <c r="K666" s="110" t="s">
        <v>206</v>
      </c>
      <c r="L666" s="111">
        <v>-0.3</v>
      </c>
      <c r="M666" s="110" t="s">
        <v>259</v>
      </c>
      <c r="N666" s="111">
        <v>9.8000000000000007</v>
      </c>
      <c r="O666" s="110" t="s">
        <v>206</v>
      </c>
      <c r="P666" s="111">
        <v>-0.3</v>
      </c>
      <c r="Q666" s="112" t="s">
        <v>172</v>
      </c>
      <c r="R666" s="113">
        <v>62.4</v>
      </c>
      <c r="S666" s="110" t="s">
        <v>206</v>
      </c>
      <c r="T666" s="111">
        <v>-0.3</v>
      </c>
      <c r="U666" s="110" t="s">
        <v>206</v>
      </c>
      <c r="V666" s="111">
        <v>-0.3</v>
      </c>
      <c r="W666" s="110" t="s">
        <v>206</v>
      </c>
      <c r="X666" s="111">
        <v>-0.3</v>
      </c>
      <c r="Y666" s="27" t="s">
        <v>314</v>
      </c>
      <c r="Z666" s="26">
        <v>24.8</v>
      </c>
      <c r="AA666" s="27" t="s">
        <v>172</v>
      </c>
      <c r="AB666" s="26">
        <v>31.2</v>
      </c>
      <c r="AC666" s="110" t="s">
        <v>206</v>
      </c>
      <c r="AD666" s="111">
        <v>-0.3</v>
      </c>
      <c r="AE666" s="110" t="s">
        <v>206</v>
      </c>
      <c r="AF666" s="111">
        <v>-0.3</v>
      </c>
      <c r="AG666" s="27" t="s">
        <v>172</v>
      </c>
      <c r="AH666" s="26">
        <v>31.2</v>
      </c>
      <c r="AI666" s="110" t="s">
        <v>206</v>
      </c>
      <c r="AJ666" s="111">
        <v>-0.3</v>
      </c>
      <c r="AK666" s="27" t="s">
        <v>172</v>
      </c>
      <c r="AL666" s="26">
        <v>31.2</v>
      </c>
      <c r="AM666" s="112" t="s">
        <v>172</v>
      </c>
      <c r="AN666" s="113">
        <v>62.4</v>
      </c>
      <c r="AO666" s="110" t="s">
        <v>264</v>
      </c>
      <c r="AP666" s="111">
        <v>5.0999999999999996</v>
      </c>
      <c r="AQ666" s="110" t="s">
        <v>206</v>
      </c>
      <c r="AR666" s="111">
        <v>-0.3</v>
      </c>
      <c r="AS666" s="27" t="s">
        <v>172</v>
      </c>
      <c r="AT666" s="26">
        <v>31.2</v>
      </c>
      <c r="AU666" s="110" t="s">
        <v>259</v>
      </c>
      <c r="AV666" s="111">
        <v>4.9000000000000004</v>
      </c>
    </row>
    <row r="667" spans="1:48" s="16" customFormat="1" x14ac:dyDescent="0.25">
      <c r="A667" s="12"/>
      <c r="B667" s="13"/>
      <c r="C667" s="14"/>
      <c r="E667" s="27"/>
      <c r="F667" s="26"/>
      <c r="G667" s="27"/>
      <c r="H667" s="26"/>
      <c r="I667" s="27" t="s">
        <v>246</v>
      </c>
      <c r="J667" s="26">
        <v>34.1</v>
      </c>
      <c r="K667" s="110" t="s">
        <v>186</v>
      </c>
      <c r="L667" s="111">
        <v>9.1</v>
      </c>
      <c r="M667" s="27" t="s">
        <v>172</v>
      </c>
      <c r="N667" s="26">
        <v>31.2</v>
      </c>
      <c r="O667" s="27" t="s">
        <v>182</v>
      </c>
      <c r="P667" s="26">
        <v>37.700000000000003</v>
      </c>
      <c r="Q667" s="27"/>
      <c r="R667" s="26"/>
      <c r="S667" s="112" t="s">
        <v>172</v>
      </c>
      <c r="T667" s="113">
        <v>62.4</v>
      </c>
      <c r="U667" s="27"/>
      <c r="V667" s="26"/>
      <c r="W667" s="27" t="s">
        <v>172</v>
      </c>
      <c r="X667" s="26">
        <v>31.2</v>
      </c>
      <c r="Y667" s="110" t="s">
        <v>206</v>
      </c>
      <c r="Z667" s="111">
        <v>-0.3</v>
      </c>
      <c r="AA667" s="27"/>
      <c r="AB667" s="26"/>
      <c r="AC667" s="27" t="s">
        <v>182</v>
      </c>
      <c r="AD667" s="26">
        <v>37.700000000000003</v>
      </c>
      <c r="AE667" s="27"/>
      <c r="AF667" s="26"/>
      <c r="AG667" s="27"/>
      <c r="AH667" s="26"/>
      <c r="AI667" s="27" t="s">
        <v>182</v>
      </c>
      <c r="AJ667" s="26">
        <v>37.700000000000003</v>
      </c>
      <c r="AK667" s="27"/>
      <c r="AL667" s="26"/>
      <c r="AM667" s="27"/>
      <c r="AN667" s="26"/>
      <c r="AO667" s="110" t="s">
        <v>206</v>
      </c>
      <c r="AP667" s="111">
        <v>-0.3</v>
      </c>
      <c r="AQ667" s="27"/>
      <c r="AR667" s="26"/>
      <c r="AS667" s="27"/>
      <c r="AT667" s="26"/>
      <c r="AU667" s="110" t="s">
        <v>206</v>
      </c>
      <c r="AV667" s="111">
        <v>-0.3</v>
      </c>
    </row>
    <row r="668" spans="1:48" s="16" customFormat="1" x14ac:dyDescent="0.25">
      <c r="A668" s="12"/>
      <c r="B668" s="13"/>
      <c r="C668" s="14"/>
      <c r="E668" s="27"/>
      <c r="F668" s="26"/>
      <c r="G668" s="27"/>
      <c r="H668" s="26"/>
      <c r="I668" s="27"/>
      <c r="J668" s="26"/>
      <c r="K668" s="27" t="s">
        <v>172</v>
      </c>
      <c r="L668" s="26">
        <v>31.2</v>
      </c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/>
      <c r="X668" s="26"/>
      <c r="Y668" s="27" t="s">
        <v>172</v>
      </c>
      <c r="Z668" s="26">
        <v>31.2</v>
      </c>
      <c r="AA668" s="27"/>
      <c r="AB668" s="26"/>
      <c r="AC668" s="27"/>
      <c r="AD668" s="26"/>
      <c r="AE668" s="27"/>
      <c r="AF668" s="26"/>
      <c r="AG668" s="27"/>
      <c r="AH668" s="26"/>
      <c r="AI668" s="110" t="s">
        <v>186</v>
      </c>
      <c r="AJ668" s="111">
        <v>9.1</v>
      </c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  <c r="AU668" s="27"/>
      <c r="AV668" s="26"/>
    </row>
    <row r="669" spans="1:48" s="16" customFormat="1" x14ac:dyDescent="0.25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  <c r="AU669" s="27"/>
      <c r="AV669" s="26"/>
    </row>
    <row r="670" spans="1:48" s="10" customFormat="1" x14ac:dyDescent="0.25">
      <c r="A670" s="12"/>
      <c r="B670" s="13"/>
      <c r="C670" s="14"/>
      <c r="E670" s="17"/>
      <c r="F670" s="15">
        <f>SUM(F664:F669)</f>
        <v>123.89999999999999</v>
      </c>
      <c r="G670" s="17"/>
      <c r="H670" s="15"/>
      <c r="I670" s="17"/>
      <c r="J670" s="15">
        <f>SUM(J664:J669)</f>
        <v>303.40000000000003</v>
      </c>
      <c r="K670" s="18"/>
      <c r="L670" s="15">
        <f>SUM(L664:L669)</f>
        <v>311.5</v>
      </c>
      <c r="M670" s="17"/>
      <c r="N670" s="15">
        <f>SUM(N664:N669)</f>
        <v>247.69999999999996</v>
      </c>
      <c r="O670" s="17"/>
      <c r="P670" s="15">
        <f>SUM(P664:P669)</f>
        <v>286.5</v>
      </c>
      <c r="Q670" s="17"/>
      <c r="R670" s="15">
        <f>SUM(R664:R669)</f>
        <v>233.49999999999994</v>
      </c>
      <c r="S670" s="17"/>
      <c r="T670" s="15">
        <f>SUM(T664:T669)</f>
        <v>280.89999999999998</v>
      </c>
      <c r="U670" s="17"/>
      <c r="V670" s="15">
        <f>SUM(V664:V669)</f>
        <v>175.6</v>
      </c>
      <c r="W670" s="17"/>
      <c r="X670" s="15">
        <f>SUM(X664:X669)</f>
        <v>214.99999999999994</v>
      </c>
      <c r="Y670" s="17"/>
      <c r="Z670" s="15">
        <f>SUM(Z664:Z669)</f>
        <v>310.39999999999998</v>
      </c>
      <c r="AA670" s="17"/>
      <c r="AB670" s="15">
        <f>SUM(AB664:AB669)</f>
        <v>222.59999999999994</v>
      </c>
      <c r="AC670" s="17"/>
      <c r="AD670" s="15">
        <f>SUM(AD664:AD669)</f>
        <v>287</v>
      </c>
      <c r="AE670" s="17"/>
      <c r="AF670" s="15">
        <f>SUM(AF664:AF669)</f>
        <v>170.19999999999996</v>
      </c>
      <c r="AG670" s="17"/>
      <c r="AH670" s="15">
        <f>SUM(AH664:AH669)</f>
        <v>231.19999999999993</v>
      </c>
      <c r="AI670" s="17"/>
      <c r="AJ670" s="15">
        <f>SUM(AJ664:AJ669)</f>
        <v>287.60000000000002</v>
      </c>
      <c r="AK670" s="17"/>
      <c r="AL670" s="15">
        <f>SUM(AL664:AL669)</f>
        <v>167.29999999999998</v>
      </c>
      <c r="AM670" s="17"/>
      <c r="AN670" s="15">
        <f>SUM(AN664:AN669)</f>
        <v>198.5</v>
      </c>
      <c r="AO670" s="18"/>
      <c r="AP670" s="15">
        <f>SUM(AP664:AP669)</f>
        <v>252.2</v>
      </c>
      <c r="AQ670" s="18"/>
      <c r="AR670" s="15">
        <f>SUM(AR664:AR669)</f>
        <v>169.1</v>
      </c>
      <c r="AS670" s="17"/>
      <c r="AT670" s="15">
        <f>SUM(AT664:AT669)</f>
        <v>255.89999999999998</v>
      </c>
      <c r="AU670" s="17"/>
      <c r="AV670" s="15">
        <f>SUM(AV664:AV669)</f>
        <v>197.2</v>
      </c>
    </row>
    <row r="671" spans="1:48" x14ac:dyDescent="0.25">
      <c r="A671" s="12"/>
      <c r="B671" s="13"/>
      <c r="C671" s="14"/>
      <c r="E671" s="27"/>
      <c r="F671" s="26"/>
      <c r="G671" s="27"/>
      <c r="H671" s="26"/>
      <c r="I671" s="27"/>
      <c r="J671" s="26"/>
      <c r="K671" s="28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7"/>
      <c r="AN671" s="26"/>
      <c r="AO671" s="28"/>
      <c r="AP671" s="26"/>
      <c r="AQ671" s="28"/>
      <c r="AR671" s="26"/>
      <c r="AS671" s="27"/>
      <c r="AT671" s="26"/>
      <c r="AU671" s="27"/>
      <c r="AV671" s="26"/>
    </row>
    <row r="672" spans="1:48" s="16" customFormat="1" x14ac:dyDescent="0.25">
      <c r="A672" s="12"/>
      <c r="B672" s="13"/>
      <c r="C672" s="14"/>
      <c r="E672" s="27"/>
      <c r="F672" s="26"/>
      <c r="G672" s="27"/>
      <c r="H672" s="26"/>
      <c r="I672" s="110" t="s">
        <v>182</v>
      </c>
      <c r="J672" s="111">
        <v>8.1999999999999993</v>
      </c>
      <c r="K672" s="112" t="s">
        <v>172</v>
      </c>
      <c r="L672" s="113">
        <v>65.2</v>
      </c>
      <c r="M672" s="27" t="s">
        <v>172</v>
      </c>
      <c r="N672" s="26">
        <v>29</v>
      </c>
      <c r="O672" s="110" t="s">
        <v>182</v>
      </c>
      <c r="P672" s="111">
        <v>18.399999999999999</v>
      </c>
      <c r="Q672" s="27" t="s">
        <v>172</v>
      </c>
      <c r="R672" s="26">
        <v>29</v>
      </c>
      <c r="S672" s="27" t="s">
        <v>172</v>
      </c>
      <c r="T672" s="26">
        <v>29</v>
      </c>
      <c r="U672" s="27"/>
      <c r="V672" s="26"/>
      <c r="W672" s="112" t="s">
        <v>172</v>
      </c>
      <c r="X672" s="113">
        <v>65.2</v>
      </c>
      <c r="Y672" s="112" t="s">
        <v>314</v>
      </c>
      <c r="Z672" s="113">
        <v>73.099999999999994</v>
      </c>
      <c r="AA672" s="112" t="s">
        <v>172</v>
      </c>
      <c r="AB672" s="113">
        <v>65.2</v>
      </c>
      <c r="AC672" s="110" t="s">
        <v>182</v>
      </c>
      <c r="AD672" s="111">
        <v>8.1999999999999993</v>
      </c>
      <c r="AE672" s="27"/>
      <c r="AF672" s="26"/>
      <c r="AG672" s="27" t="s">
        <v>172</v>
      </c>
      <c r="AH672" s="26">
        <v>29</v>
      </c>
      <c r="AI672" s="110" t="s">
        <v>182</v>
      </c>
      <c r="AJ672" s="111">
        <v>8.1999999999999993</v>
      </c>
      <c r="AK672" s="27" t="s">
        <v>172</v>
      </c>
      <c r="AL672" s="26">
        <v>29</v>
      </c>
      <c r="AM672" s="27" t="s">
        <v>172</v>
      </c>
      <c r="AN672" s="26">
        <v>29</v>
      </c>
      <c r="AO672" s="27"/>
      <c r="AP672" s="26"/>
      <c r="AQ672" s="27"/>
      <c r="AR672" s="26"/>
      <c r="AS672" s="112" t="s">
        <v>172</v>
      </c>
      <c r="AT672" s="113">
        <v>65.2</v>
      </c>
      <c r="AU672" s="27"/>
      <c r="AV672" s="26"/>
    </row>
    <row r="673" spans="1:48" s="16" customFormat="1" x14ac:dyDescent="0.25">
      <c r="A673" s="12"/>
      <c r="B673" s="13"/>
      <c r="C673" s="14"/>
      <c r="E673" s="27"/>
      <c r="F673" s="26"/>
      <c r="G673" s="27"/>
      <c r="H673" s="26"/>
      <c r="I673" s="110" t="s">
        <v>246</v>
      </c>
      <c r="J673" s="111">
        <v>3.3</v>
      </c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/>
      <c r="X673" s="26"/>
      <c r="Y673" s="27" t="s">
        <v>172</v>
      </c>
      <c r="Z673" s="26">
        <v>29</v>
      </c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  <c r="AU673" s="27"/>
      <c r="AV673" s="26"/>
    </row>
    <row r="674" spans="1:48" s="16" customFormat="1" x14ac:dyDescent="0.25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  <c r="AU674" s="27"/>
      <c r="AV674" s="26"/>
    </row>
    <row r="675" spans="1:48" s="16" customFormat="1" x14ac:dyDescent="0.25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  <c r="AU675" s="27"/>
      <c r="AV675" s="26"/>
    </row>
    <row r="676" spans="1:48" s="10" customFormat="1" x14ac:dyDescent="0.25">
      <c r="A676" s="12"/>
      <c r="B676" s="13"/>
      <c r="C676" s="14"/>
      <c r="E676" s="17"/>
      <c r="F676" s="15">
        <f>SUM(F670:F675)</f>
        <v>123.89999999999999</v>
      </c>
      <c r="G676" s="17"/>
      <c r="H676" s="15"/>
      <c r="I676" s="17"/>
      <c r="J676" s="15">
        <f>SUM(J670:J675)</f>
        <v>314.90000000000003</v>
      </c>
      <c r="K676" s="18"/>
      <c r="L676" s="15">
        <f>SUM(L670:L675)</f>
        <v>376.7</v>
      </c>
      <c r="M676" s="17"/>
      <c r="N676" s="15">
        <f>SUM(N670:N675)</f>
        <v>276.69999999999993</v>
      </c>
      <c r="O676" s="17"/>
      <c r="P676" s="15">
        <f>SUM(P670:P675)</f>
        <v>304.89999999999998</v>
      </c>
      <c r="Q676" s="17"/>
      <c r="R676" s="15">
        <f>SUM(R670:R675)</f>
        <v>262.49999999999994</v>
      </c>
      <c r="S676" s="17"/>
      <c r="T676" s="15">
        <f>SUM(T670:T675)</f>
        <v>309.89999999999998</v>
      </c>
      <c r="U676" s="17"/>
      <c r="V676" s="15">
        <f>SUM(V670:V675)</f>
        <v>175.6</v>
      </c>
      <c r="W676" s="17"/>
      <c r="X676" s="15">
        <f>SUM(X670:X675)</f>
        <v>280.19999999999993</v>
      </c>
      <c r="Y676" s="17"/>
      <c r="Z676" s="15">
        <f>SUM(Z670:Z675)</f>
        <v>412.5</v>
      </c>
      <c r="AA676" s="17"/>
      <c r="AB676" s="15">
        <f>SUM(AB670:AB675)</f>
        <v>287.79999999999995</v>
      </c>
      <c r="AC676" s="17"/>
      <c r="AD676" s="15">
        <f>SUM(AD670:AD675)</f>
        <v>295.2</v>
      </c>
      <c r="AE676" s="17"/>
      <c r="AF676" s="15">
        <f>SUM(AF670:AF675)</f>
        <v>170.19999999999996</v>
      </c>
      <c r="AG676" s="17"/>
      <c r="AH676" s="15">
        <f>SUM(AH670:AH675)</f>
        <v>260.19999999999993</v>
      </c>
      <c r="AI676" s="17"/>
      <c r="AJ676" s="15">
        <f>SUM(AJ670:AJ675)</f>
        <v>295.8</v>
      </c>
      <c r="AK676" s="17"/>
      <c r="AL676" s="15">
        <f>SUM(AL670:AL675)</f>
        <v>196.29999999999998</v>
      </c>
      <c r="AM676" s="17"/>
      <c r="AN676" s="15">
        <f>SUM(AN670:AN675)</f>
        <v>227.5</v>
      </c>
      <c r="AO676" s="18"/>
      <c r="AP676" s="15">
        <f>SUM(AP670:AP675)</f>
        <v>252.2</v>
      </c>
      <c r="AQ676" s="18"/>
      <c r="AR676" s="15">
        <f>SUM(AR670:AR675)</f>
        <v>169.1</v>
      </c>
      <c r="AS676" s="17"/>
      <c r="AT676" s="15">
        <f>SUM(AT670:AT675)</f>
        <v>321.09999999999997</v>
      </c>
      <c r="AU676" s="17"/>
      <c r="AV676" s="15">
        <f>SUM(AV670:AV675)</f>
        <v>197.2</v>
      </c>
    </row>
    <row r="677" spans="1:48" ht="13.5" customHeight="1" x14ac:dyDescent="0.25">
      <c r="A677" s="12"/>
      <c r="B677" s="13"/>
      <c r="C677" s="14"/>
      <c r="E677" s="27"/>
      <c r="F677" s="26"/>
      <c r="G677" s="27"/>
      <c r="H677" s="26"/>
      <c r="I677" s="27"/>
      <c r="J677" s="26"/>
      <c r="K677" s="28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7"/>
      <c r="AN677" s="26"/>
      <c r="AO677" s="28"/>
      <c r="AP677" s="26"/>
      <c r="AQ677" s="28"/>
      <c r="AR677" s="26"/>
      <c r="AS677" s="27"/>
      <c r="AT677" s="26"/>
      <c r="AU677" s="27"/>
      <c r="AV677" s="26"/>
    </row>
    <row r="678" spans="1:48" s="16" customFormat="1" x14ac:dyDescent="0.25">
      <c r="A678" s="12"/>
      <c r="B678" s="13"/>
      <c r="C678" s="14"/>
      <c r="E678" s="27"/>
      <c r="F678" s="26"/>
      <c r="G678" s="27"/>
      <c r="H678" s="26"/>
      <c r="I678" s="27"/>
      <c r="J678" s="26"/>
      <c r="K678" s="110" t="s">
        <v>172</v>
      </c>
      <c r="L678" s="111">
        <v>9</v>
      </c>
      <c r="M678" s="110" t="s">
        <v>172</v>
      </c>
      <c r="N678" s="111">
        <v>9</v>
      </c>
      <c r="O678" s="27"/>
      <c r="P678" s="26"/>
      <c r="Q678" s="110" t="s">
        <v>172</v>
      </c>
      <c r="R678" s="111">
        <v>9</v>
      </c>
      <c r="S678" s="110" t="s">
        <v>172</v>
      </c>
      <c r="T678" s="111">
        <v>9</v>
      </c>
      <c r="U678" s="27"/>
      <c r="V678" s="26"/>
      <c r="W678" s="110" t="s">
        <v>172</v>
      </c>
      <c r="X678" s="111">
        <v>9</v>
      </c>
      <c r="Y678" s="114" t="s">
        <v>314</v>
      </c>
      <c r="Z678" s="115">
        <v>48.2</v>
      </c>
      <c r="AA678" s="110" t="s">
        <v>172</v>
      </c>
      <c r="AB678" s="111">
        <v>9</v>
      </c>
      <c r="AC678" s="27"/>
      <c r="AD678" s="26"/>
      <c r="AE678" s="27"/>
      <c r="AF678" s="26"/>
      <c r="AG678" s="110" t="s">
        <v>172</v>
      </c>
      <c r="AH678" s="111">
        <v>22.5</v>
      </c>
      <c r="AI678" s="27"/>
      <c r="AJ678" s="26"/>
      <c r="AK678" s="110" t="s">
        <v>172</v>
      </c>
      <c r="AL678" s="111">
        <v>9</v>
      </c>
      <c r="AM678" s="110" t="s">
        <v>172</v>
      </c>
      <c r="AN678" s="111">
        <v>9</v>
      </c>
      <c r="AO678" s="27"/>
      <c r="AP678" s="26"/>
      <c r="AQ678" s="27"/>
      <c r="AR678" s="26"/>
      <c r="AS678" s="110" t="s">
        <v>172</v>
      </c>
      <c r="AT678" s="111">
        <v>9</v>
      </c>
      <c r="AU678" s="27"/>
      <c r="AV678" s="26"/>
    </row>
    <row r="679" spans="1:48" s="16" customFormat="1" x14ac:dyDescent="0.25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27"/>
      <c r="X679" s="26"/>
      <c r="Y679" s="110" t="s">
        <v>172</v>
      </c>
      <c r="Z679" s="111">
        <v>9</v>
      </c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  <c r="AU679" s="27"/>
      <c r="AV679" s="26"/>
    </row>
    <row r="680" spans="1:48" s="16" customFormat="1" x14ac:dyDescent="0.25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  <c r="AU680" s="27"/>
      <c r="AV680" s="26"/>
    </row>
    <row r="681" spans="1:48" s="10" customFormat="1" ht="13.2" x14ac:dyDescent="0.25">
      <c r="A681" s="19"/>
      <c r="B681" s="20"/>
      <c r="C681" s="22" t="s">
        <v>41</v>
      </c>
      <c r="D681" s="23"/>
      <c r="E681" s="24"/>
      <c r="F681" s="25">
        <f>SUM(F676:F680)</f>
        <v>123.89999999999999</v>
      </c>
      <c r="G681" s="24"/>
      <c r="H681" s="25"/>
      <c r="I681" s="24"/>
      <c r="J681" s="25">
        <f>SUM(J676:J680)</f>
        <v>314.90000000000003</v>
      </c>
      <c r="K681" s="24"/>
      <c r="L681" s="25">
        <f>SUM(L676:L680)</f>
        <v>385.7</v>
      </c>
      <c r="M681" s="24"/>
      <c r="N681" s="25">
        <f>SUM(N676:N680)</f>
        <v>285.69999999999993</v>
      </c>
      <c r="O681" s="24"/>
      <c r="P681" s="25">
        <f>SUM(P676:P680)</f>
        <v>304.89999999999998</v>
      </c>
      <c r="Q681" s="24"/>
      <c r="R681" s="25">
        <f>SUM(R676:R680)</f>
        <v>271.49999999999994</v>
      </c>
      <c r="S681" s="24"/>
      <c r="T681" s="25">
        <f>SUM(T676:T680)</f>
        <v>318.89999999999998</v>
      </c>
      <c r="U681" s="24"/>
      <c r="V681" s="25">
        <f>SUM(V676:V680)</f>
        <v>175.6</v>
      </c>
      <c r="W681" s="24"/>
      <c r="X681" s="25">
        <f>SUM(X676:X680)</f>
        <v>289.19999999999993</v>
      </c>
      <c r="Y681" s="24"/>
      <c r="Z681" s="25">
        <f>SUM(Z676:Z680)</f>
        <v>469.7</v>
      </c>
      <c r="AA681" s="24"/>
      <c r="AB681" s="25">
        <f>SUM(AB676:AB680)</f>
        <v>296.79999999999995</v>
      </c>
      <c r="AC681" s="24"/>
      <c r="AD681" s="25">
        <f>SUM(AD676:AD680)</f>
        <v>295.2</v>
      </c>
      <c r="AE681" s="24"/>
      <c r="AF681" s="25">
        <f>SUM(AF676:AF680)</f>
        <v>170.19999999999996</v>
      </c>
      <c r="AG681" s="24"/>
      <c r="AH681" s="25">
        <f>SUM(AH676:AH680)</f>
        <v>282.69999999999993</v>
      </c>
      <c r="AI681" s="24"/>
      <c r="AJ681" s="25">
        <f>SUM(AJ676:AJ680)</f>
        <v>295.8</v>
      </c>
      <c r="AK681" s="24"/>
      <c r="AL681" s="25">
        <f>SUM(AL676:AL680)</f>
        <v>205.29999999999998</v>
      </c>
      <c r="AM681" s="24"/>
      <c r="AN681" s="25">
        <f>SUM(AN676:AN680)</f>
        <v>236.5</v>
      </c>
      <c r="AO681" s="24"/>
      <c r="AP681" s="25">
        <f>SUM(AP676:AP680)</f>
        <v>252.2</v>
      </c>
      <c r="AQ681" s="24"/>
      <c r="AR681" s="25">
        <f>SUM(AR676:AR680)</f>
        <v>169.1</v>
      </c>
      <c r="AS681" s="24"/>
      <c r="AT681" s="25">
        <f>SUM(AT676:AT680)</f>
        <v>330.09999999999997</v>
      </c>
      <c r="AU681" s="24"/>
      <c r="AV681" s="25">
        <f>SUM(AV676:AV680)</f>
        <v>197.2</v>
      </c>
    </row>
    <row r="682" spans="1:48" x14ac:dyDescent="0.25">
      <c r="A682" s="12"/>
      <c r="B682" s="13"/>
      <c r="C682" s="14"/>
      <c r="E682" s="29"/>
      <c r="F682" s="30"/>
      <c r="G682" s="29"/>
      <c r="H682" s="30"/>
      <c r="I682" s="29"/>
      <c r="J682" s="30"/>
      <c r="K682" s="31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29"/>
      <c r="AN682" s="30"/>
      <c r="AO682" s="31"/>
      <c r="AP682" s="30"/>
      <c r="AQ682" s="31"/>
      <c r="AR682" s="30"/>
      <c r="AS682" s="29"/>
      <c r="AT682" s="30"/>
      <c r="AU682" s="29"/>
      <c r="AV682" s="30"/>
    </row>
    <row r="683" spans="1:48" x14ac:dyDescent="0.25">
      <c r="A683" s="12"/>
      <c r="B683" s="13"/>
      <c r="C683" s="14"/>
    </row>
    <row r="684" spans="1:48" x14ac:dyDescent="0.25">
      <c r="A684" s="85">
        <v>46166</v>
      </c>
      <c r="B684" s="86" t="s">
        <v>39</v>
      </c>
      <c r="C684" s="87" t="s">
        <v>56</v>
      </c>
      <c r="E684" s="110" t="s">
        <v>164</v>
      </c>
      <c r="F684" s="111">
        <v>3.4</v>
      </c>
      <c r="G684" s="27"/>
      <c r="H684" s="26"/>
      <c r="I684" s="27" t="s">
        <v>242</v>
      </c>
      <c r="J684" s="26">
        <v>34.6</v>
      </c>
      <c r="K684" s="27" t="s">
        <v>298</v>
      </c>
      <c r="L684" s="26">
        <v>30.5</v>
      </c>
      <c r="M684" s="27" t="s">
        <v>217</v>
      </c>
      <c r="N684" s="26">
        <v>28.6</v>
      </c>
      <c r="O684" s="27" t="s">
        <v>272</v>
      </c>
      <c r="P684" s="26">
        <v>25.4</v>
      </c>
      <c r="Q684" s="27" t="s">
        <v>242</v>
      </c>
      <c r="R684" s="26">
        <v>34.6</v>
      </c>
      <c r="S684" s="110" t="s">
        <v>188</v>
      </c>
      <c r="T684" s="111">
        <v>-0.8</v>
      </c>
      <c r="U684" s="110" t="s">
        <v>245</v>
      </c>
      <c r="V684" s="111">
        <v>6.2</v>
      </c>
      <c r="W684" s="110" t="s">
        <v>322</v>
      </c>
      <c r="X684" s="111">
        <v>4.2</v>
      </c>
      <c r="Y684" s="110" t="s">
        <v>164</v>
      </c>
      <c r="Z684" s="111">
        <v>3.4</v>
      </c>
      <c r="AA684" s="110" t="s">
        <v>314</v>
      </c>
      <c r="AB684" s="111">
        <v>7.7</v>
      </c>
      <c r="AC684" s="27" t="s">
        <v>298</v>
      </c>
      <c r="AD684" s="26">
        <v>30.5</v>
      </c>
      <c r="AE684" s="27" t="s">
        <v>217</v>
      </c>
      <c r="AF684" s="26">
        <v>28.6</v>
      </c>
      <c r="AG684" s="27" t="s">
        <v>298</v>
      </c>
      <c r="AH684" s="26">
        <v>30.5</v>
      </c>
      <c r="AI684" s="27" t="s">
        <v>248</v>
      </c>
      <c r="AJ684" s="26">
        <v>22.7</v>
      </c>
      <c r="AK684" s="27" t="s">
        <v>298</v>
      </c>
      <c r="AL684" s="26">
        <v>30.5</v>
      </c>
      <c r="AM684" s="110" t="s">
        <v>164</v>
      </c>
      <c r="AN684" s="111">
        <v>3.4</v>
      </c>
      <c r="AO684" s="27" t="s">
        <v>242</v>
      </c>
      <c r="AP684" s="26">
        <v>34.6</v>
      </c>
      <c r="AQ684" s="27" t="s">
        <v>242</v>
      </c>
      <c r="AR684" s="26">
        <v>34.6</v>
      </c>
      <c r="AS684" s="27" t="s">
        <v>288</v>
      </c>
      <c r="AT684" s="26">
        <v>28.3</v>
      </c>
      <c r="AU684" s="27" t="s">
        <v>192</v>
      </c>
      <c r="AV684" s="26">
        <v>28.1</v>
      </c>
    </row>
    <row r="685" spans="1:48" x14ac:dyDescent="0.25">
      <c r="A685" s="12"/>
      <c r="B685" s="13"/>
      <c r="C685" s="14"/>
      <c r="E685" s="27" t="s">
        <v>182</v>
      </c>
      <c r="F685" s="26">
        <v>29.7</v>
      </c>
      <c r="G685" s="27"/>
      <c r="H685" s="26"/>
      <c r="I685" s="110" t="s">
        <v>171</v>
      </c>
      <c r="J685" s="111">
        <v>-12.2</v>
      </c>
      <c r="K685" s="27" t="s">
        <v>242</v>
      </c>
      <c r="L685" s="26">
        <v>34.6</v>
      </c>
      <c r="M685" s="27" t="s">
        <v>242</v>
      </c>
      <c r="N685" s="26">
        <v>34.6</v>
      </c>
      <c r="O685" s="27" t="s">
        <v>183</v>
      </c>
      <c r="P685" s="26">
        <v>28.1</v>
      </c>
      <c r="Q685" s="110" t="s">
        <v>171</v>
      </c>
      <c r="R685" s="111">
        <v>-12.2</v>
      </c>
      <c r="S685" s="27" t="s">
        <v>217</v>
      </c>
      <c r="T685" s="26">
        <v>28.6</v>
      </c>
      <c r="U685" s="27" t="s">
        <v>242</v>
      </c>
      <c r="V685" s="26">
        <v>34.6</v>
      </c>
      <c r="W685" s="27" t="s">
        <v>242</v>
      </c>
      <c r="X685" s="26">
        <v>34.6</v>
      </c>
      <c r="Y685" s="110" t="s">
        <v>314</v>
      </c>
      <c r="Z685" s="111">
        <v>7.7</v>
      </c>
      <c r="AA685" s="27" t="s">
        <v>206</v>
      </c>
      <c r="AB685" s="26">
        <v>29.9</v>
      </c>
      <c r="AC685" s="27" t="s">
        <v>272</v>
      </c>
      <c r="AD685" s="26">
        <v>25.4</v>
      </c>
      <c r="AE685" s="27" t="s">
        <v>288</v>
      </c>
      <c r="AF685" s="26">
        <v>28.3</v>
      </c>
      <c r="AG685" s="27" t="s">
        <v>206</v>
      </c>
      <c r="AH685" s="26">
        <v>29.9</v>
      </c>
      <c r="AI685" s="27" t="s">
        <v>186</v>
      </c>
      <c r="AJ685" s="26">
        <v>29.9</v>
      </c>
      <c r="AK685" s="27" t="s">
        <v>217</v>
      </c>
      <c r="AL685" s="26">
        <v>28.6</v>
      </c>
      <c r="AM685" s="27" t="s">
        <v>242</v>
      </c>
      <c r="AN685" s="26">
        <v>34.6</v>
      </c>
      <c r="AO685" s="110" t="s">
        <v>171</v>
      </c>
      <c r="AP685" s="111">
        <v>-12.2</v>
      </c>
      <c r="AQ685" s="27" t="s">
        <v>321</v>
      </c>
      <c r="AR685" s="26">
        <v>38.299999999999997</v>
      </c>
      <c r="AS685" s="27" t="s">
        <v>242</v>
      </c>
      <c r="AT685" s="26">
        <v>34.6</v>
      </c>
      <c r="AU685" s="27" t="s">
        <v>206</v>
      </c>
      <c r="AV685" s="26">
        <v>29.9</v>
      </c>
    </row>
    <row r="686" spans="1:48" x14ac:dyDescent="0.25">
      <c r="A686" s="12"/>
      <c r="B686" s="13"/>
      <c r="C686" s="14"/>
      <c r="E686" s="27" t="s">
        <v>242</v>
      </c>
      <c r="F686" s="26">
        <v>34.6</v>
      </c>
      <c r="G686" s="27"/>
      <c r="H686" s="26"/>
      <c r="I686" s="110" t="s">
        <v>185</v>
      </c>
      <c r="J686" s="111">
        <v>7.9</v>
      </c>
      <c r="K686" s="27" t="s">
        <v>307</v>
      </c>
      <c r="L686" s="26">
        <v>24.9</v>
      </c>
      <c r="M686" s="27" t="s">
        <v>262</v>
      </c>
      <c r="N686" s="26">
        <v>35</v>
      </c>
      <c r="O686" s="27" t="s">
        <v>242</v>
      </c>
      <c r="P686" s="26">
        <v>34.6</v>
      </c>
      <c r="Q686" s="27" t="s">
        <v>262</v>
      </c>
      <c r="R686" s="26">
        <v>35</v>
      </c>
      <c r="S686" s="27" t="s">
        <v>288</v>
      </c>
      <c r="T686" s="26">
        <v>28.3</v>
      </c>
      <c r="U686" s="110" t="s">
        <v>171</v>
      </c>
      <c r="V686" s="111">
        <v>-12.2</v>
      </c>
      <c r="W686" s="27" t="s">
        <v>234</v>
      </c>
      <c r="X686" s="26">
        <v>31.1</v>
      </c>
      <c r="Y686" s="27" t="s">
        <v>217</v>
      </c>
      <c r="Z686" s="26">
        <v>28.6</v>
      </c>
      <c r="AA686" s="27" t="s">
        <v>242</v>
      </c>
      <c r="AB686" s="26">
        <v>34.6</v>
      </c>
      <c r="AC686" s="27" t="s">
        <v>217</v>
      </c>
      <c r="AD686" s="26">
        <v>28.6</v>
      </c>
      <c r="AE686" s="27" t="s">
        <v>242</v>
      </c>
      <c r="AF686" s="26">
        <v>34.6</v>
      </c>
      <c r="AG686" s="27" t="s">
        <v>242</v>
      </c>
      <c r="AH686" s="26">
        <v>34.6</v>
      </c>
      <c r="AI686" s="27" t="s">
        <v>242</v>
      </c>
      <c r="AJ686" s="26">
        <v>34.6</v>
      </c>
      <c r="AK686" s="27" t="s">
        <v>183</v>
      </c>
      <c r="AL686" s="26">
        <v>28.1</v>
      </c>
      <c r="AM686" s="110" t="s">
        <v>197</v>
      </c>
      <c r="AN686" s="111">
        <v>-0.4</v>
      </c>
      <c r="AO686" s="27" t="s">
        <v>294</v>
      </c>
      <c r="AP686" s="26">
        <v>28.3</v>
      </c>
      <c r="AQ686" s="27" t="s">
        <v>295</v>
      </c>
      <c r="AR686" s="26">
        <v>44.1</v>
      </c>
      <c r="AS686" s="110" t="s">
        <v>171</v>
      </c>
      <c r="AT686" s="111">
        <v>-12.2</v>
      </c>
      <c r="AU686" s="27" t="s">
        <v>242</v>
      </c>
      <c r="AV686" s="26">
        <v>34.6</v>
      </c>
    </row>
    <row r="687" spans="1:48" x14ac:dyDescent="0.25">
      <c r="A687" s="12"/>
      <c r="B687" s="13"/>
      <c r="C687" s="14"/>
      <c r="E687" s="27" t="s">
        <v>234</v>
      </c>
      <c r="F687" s="26">
        <v>31.1</v>
      </c>
      <c r="G687" s="27"/>
      <c r="H687" s="26"/>
      <c r="I687" s="110" t="s">
        <v>320</v>
      </c>
      <c r="J687" s="111">
        <v>5.4</v>
      </c>
      <c r="K687" s="27" t="s">
        <v>262</v>
      </c>
      <c r="L687" s="26">
        <v>35</v>
      </c>
      <c r="M687" s="27" t="s">
        <v>213</v>
      </c>
      <c r="N687" s="26">
        <v>21.1</v>
      </c>
      <c r="O687" s="27" t="s">
        <v>190</v>
      </c>
      <c r="P687" s="26">
        <v>31.5</v>
      </c>
      <c r="Q687" s="27" t="s">
        <v>213</v>
      </c>
      <c r="R687" s="26">
        <v>21.1</v>
      </c>
      <c r="S687" s="27" t="s">
        <v>182</v>
      </c>
      <c r="T687" s="26">
        <v>29.7</v>
      </c>
      <c r="U687" s="27" t="s">
        <v>294</v>
      </c>
      <c r="V687" s="26">
        <v>28.3</v>
      </c>
      <c r="W687" s="110" t="s">
        <v>171</v>
      </c>
      <c r="X687" s="111">
        <v>-12.2</v>
      </c>
      <c r="Y687" s="27" t="s">
        <v>242</v>
      </c>
      <c r="Z687" s="26">
        <v>34.6</v>
      </c>
      <c r="AA687" s="27" t="s">
        <v>244</v>
      </c>
      <c r="AB687" s="26">
        <v>30</v>
      </c>
      <c r="AC687" s="27" t="s">
        <v>242</v>
      </c>
      <c r="AD687" s="26">
        <v>34.6</v>
      </c>
      <c r="AE687" s="110" t="s">
        <v>197</v>
      </c>
      <c r="AF687" s="111">
        <v>-0.4</v>
      </c>
      <c r="AG687" s="110" t="s">
        <v>171</v>
      </c>
      <c r="AH687" s="111">
        <v>-12.2</v>
      </c>
      <c r="AI687" s="27" t="s">
        <v>239</v>
      </c>
      <c r="AJ687" s="26">
        <v>36.700000000000003</v>
      </c>
      <c r="AK687" s="27" t="s">
        <v>242</v>
      </c>
      <c r="AL687" s="26">
        <v>34.6</v>
      </c>
      <c r="AM687" s="110" t="s">
        <v>171</v>
      </c>
      <c r="AN687" s="111">
        <v>-12.2</v>
      </c>
      <c r="AO687" s="27" t="s">
        <v>172</v>
      </c>
      <c r="AP687" s="26">
        <v>23.5</v>
      </c>
      <c r="AQ687" s="110" t="s">
        <v>171</v>
      </c>
      <c r="AR687" s="111">
        <v>-12.2</v>
      </c>
      <c r="AS687" s="27" t="s">
        <v>165</v>
      </c>
      <c r="AT687" s="26">
        <v>32.299999999999997</v>
      </c>
      <c r="AU687" s="110" t="s">
        <v>171</v>
      </c>
      <c r="AV687" s="111">
        <v>-12.2</v>
      </c>
    </row>
    <row r="688" spans="1:48" x14ac:dyDescent="0.25">
      <c r="A688" s="12"/>
      <c r="B688" s="13"/>
      <c r="C688" s="14"/>
      <c r="E688" s="110" t="s">
        <v>256</v>
      </c>
      <c r="F688" s="111">
        <v>3.4</v>
      </c>
      <c r="G688" s="27"/>
      <c r="H688" s="26"/>
      <c r="I688" s="27" t="s">
        <v>213</v>
      </c>
      <c r="J688" s="26">
        <v>21.1</v>
      </c>
      <c r="K688" s="27" t="s">
        <v>213</v>
      </c>
      <c r="L688" s="26">
        <v>21.1</v>
      </c>
      <c r="M688" s="27" t="s">
        <v>163</v>
      </c>
      <c r="N688" s="26">
        <v>31.2</v>
      </c>
      <c r="O688" s="110" t="s">
        <v>171</v>
      </c>
      <c r="P688" s="111">
        <v>-12.2</v>
      </c>
      <c r="Q688" s="27" t="s">
        <v>163</v>
      </c>
      <c r="R688" s="26">
        <v>31.2</v>
      </c>
      <c r="S688" s="27" t="s">
        <v>242</v>
      </c>
      <c r="T688" s="26">
        <v>34.6</v>
      </c>
      <c r="U688" s="27" t="s">
        <v>262</v>
      </c>
      <c r="V688" s="26">
        <v>35</v>
      </c>
      <c r="W688" s="27" t="s">
        <v>213</v>
      </c>
      <c r="X688" s="26">
        <v>21.1</v>
      </c>
      <c r="Y688" s="110" t="s">
        <v>197</v>
      </c>
      <c r="Z688" s="111">
        <v>-0.4</v>
      </c>
      <c r="AA688" s="27" t="s">
        <v>307</v>
      </c>
      <c r="AB688" s="26">
        <v>24.9</v>
      </c>
      <c r="AC688" s="27" t="s">
        <v>213</v>
      </c>
      <c r="AD688" s="26">
        <v>21.1</v>
      </c>
      <c r="AE688" s="110" t="s">
        <v>171</v>
      </c>
      <c r="AF688" s="111">
        <v>-12.2</v>
      </c>
      <c r="AG688" s="27" t="s">
        <v>172</v>
      </c>
      <c r="AH688" s="26">
        <v>23.5</v>
      </c>
      <c r="AI688" s="27" t="s">
        <v>213</v>
      </c>
      <c r="AJ688" s="26">
        <v>21.1</v>
      </c>
      <c r="AK688" s="27" t="s">
        <v>307</v>
      </c>
      <c r="AL688" s="26">
        <v>24.9</v>
      </c>
      <c r="AM688" s="27" t="s">
        <v>294</v>
      </c>
      <c r="AN688" s="26">
        <v>28.3</v>
      </c>
      <c r="AO688" s="27" t="s">
        <v>262</v>
      </c>
      <c r="AP688" s="26">
        <v>35</v>
      </c>
      <c r="AQ688" s="27" t="s">
        <v>172</v>
      </c>
      <c r="AR688" s="26">
        <v>23.5</v>
      </c>
      <c r="AS688" s="27" t="s">
        <v>294</v>
      </c>
      <c r="AT688" s="26">
        <v>28.3</v>
      </c>
      <c r="AU688" s="27" t="s">
        <v>172</v>
      </c>
      <c r="AV688" s="26">
        <v>23.5</v>
      </c>
    </row>
    <row r="689" spans="1:48" x14ac:dyDescent="0.25">
      <c r="A689" s="12"/>
      <c r="B689" s="13"/>
      <c r="C689" s="14"/>
      <c r="E689" s="110" t="s">
        <v>202</v>
      </c>
      <c r="F689" s="111">
        <v>-3.1</v>
      </c>
      <c r="G689" s="27"/>
      <c r="H689" s="26"/>
      <c r="I689" s="27" t="s">
        <v>163</v>
      </c>
      <c r="J689" s="26">
        <v>31.2</v>
      </c>
      <c r="K689" s="27" t="s">
        <v>163</v>
      </c>
      <c r="L689" s="26">
        <v>31.2</v>
      </c>
      <c r="M689" s="27" t="s">
        <v>215</v>
      </c>
      <c r="N689" s="26">
        <v>25</v>
      </c>
      <c r="O689" s="27" t="s">
        <v>172</v>
      </c>
      <c r="P689" s="26">
        <v>23.5</v>
      </c>
      <c r="Q689" s="27" t="s">
        <v>260</v>
      </c>
      <c r="R689" s="26">
        <v>32.299999999999997</v>
      </c>
      <c r="S689" s="27" t="s">
        <v>262</v>
      </c>
      <c r="T689" s="26">
        <v>35</v>
      </c>
      <c r="U689" s="27" t="s">
        <v>163</v>
      </c>
      <c r="V689" s="26">
        <v>31.2</v>
      </c>
      <c r="W689" s="27" t="s">
        <v>163</v>
      </c>
      <c r="X689" s="26">
        <v>31.2</v>
      </c>
      <c r="Y689" s="27" t="s">
        <v>213</v>
      </c>
      <c r="Z689" s="26">
        <v>21.1</v>
      </c>
      <c r="AA689" s="110" t="s">
        <v>171</v>
      </c>
      <c r="AB689" s="111">
        <v>-12.2</v>
      </c>
      <c r="AC689" s="27" t="s">
        <v>163</v>
      </c>
      <c r="AD689" s="26">
        <v>31.2</v>
      </c>
      <c r="AE689" s="27" t="s">
        <v>262</v>
      </c>
      <c r="AF689" s="26">
        <v>35</v>
      </c>
      <c r="AG689" s="27" t="s">
        <v>213</v>
      </c>
      <c r="AH689" s="26">
        <v>21.1</v>
      </c>
      <c r="AI689" s="27" t="s">
        <v>163</v>
      </c>
      <c r="AJ689" s="26">
        <v>31.2</v>
      </c>
      <c r="AK689" s="27" t="s">
        <v>172</v>
      </c>
      <c r="AL689" s="26">
        <v>23.5</v>
      </c>
      <c r="AM689" s="27" t="s">
        <v>213</v>
      </c>
      <c r="AN689" s="26">
        <v>21.1</v>
      </c>
      <c r="AO689" s="27" t="s">
        <v>213</v>
      </c>
      <c r="AP689" s="26">
        <v>21.1</v>
      </c>
      <c r="AQ689" s="27" t="s">
        <v>223</v>
      </c>
      <c r="AR689" s="26">
        <v>26.6</v>
      </c>
      <c r="AS689" s="27" t="s">
        <v>213</v>
      </c>
      <c r="AT689" s="26">
        <v>21.1</v>
      </c>
      <c r="AU689" s="27" t="s">
        <v>262</v>
      </c>
      <c r="AV689" s="26">
        <v>35</v>
      </c>
    </row>
    <row r="690" spans="1:48" x14ac:dyDescent="0.25">
      <c r="A690" s="12"/>
      <c r="B690" s="13"/>
      <c r="C690" s="14"/>
      <c r="E690" s="27" t="s">
        <v>262</v>
      </c>
      <c r="F690" s="26">
        <v>35</v>
      </c>
      <c r="G690" s="27"/>
      <c r="H690" s="26"/>
      <c r="I690" s="110" t="s">
        <v>216</v>
      </c>
      <c r="J690" s="111">
        <v>6.9</v>
      </c>
      <c r="K690" s="27" t="s">
        <v>311</v>
      </c>
      <c r="L690" s="26">
        <v>29.7</v>
      </c>
      <c r="M690" s="27" t="s">
        <v>166</v>
      </c>
      <c r="N690" s="26">
        <v>22.8</v>
      </c>
      <c r="O690" s="27" t="s">
        <v>223</v>
      </c>
      <c r="P690" s="26">
        <v>26.6</v>
      </c>
      <c r="Q690" s="27" t="s">
        <v>304</v>
      </c>
      <c r="R690" s="26">
        <v>37.200000000000003</v>
      </c>
      <c r="S690" s="27" t="s">
        <v>163</v>
      </c>
      <c r="T690" s="26">
        <v>31.2</v>
      </c>
      <c r="U690" s="27" t="s">
        <v>260</v>
      </c>
      <c r="V690" s="26">
        <v>32.299999999999997</v>
      </c>
      <c r="W690" s="27" t="s">
        <v>215</v>
      </c>
      <c r="X690" s="26">
        <v>25</v>
      </c>
      <c r="Y690" s="27" t="s">
        <v>163</v>
      </c>
      <c r="Z690" s="26">
        <v>31.2</v>
      </c>
      <c r="AA690" s="27" t="s">
        <v>163</v>
      </c>
      <c r="AB690" s="26">
        <v>31.2</v>
      </c>
      <c r="AC690" s="27" t="s">
        <v>311</v>
      </c>
      <c r="AD690" s="26">
        <v>29.7</v>
      </c>
      <c r="AE690" s="27" t="s">
        <v>213</v>
      </c>
      <c r="AF690" s="26">
        <v>21.1</v>
      </c>
      <c r="AG690" s="27" t="s">
        <v>163</v>
      </c>
      <c r="AH690" s="26">
        <v>31.2</v>
      </c>
      <c r="AI690" s="27" t="s">
        <v>260</v>
      </c>
      <c r="AJ690" s="26">
        <v>32.299999999999997</v>
      </c>
      <c r="AK690" s="27" t="s">
        <v>163</v>
      </c>
      <c r="AL690" s="26">
        <v>31.2</v>
      </c>
      <c r="AM690" s="27" t="s">
        <v>163</v>
      </c>
      <c r="AN690" s="26">
        <v>31.2</v>
      </c>
      <c r="AO690" s="27" t="s">
        <v>163</v>
      </c>
      <c r="AP690" s="26">
        <v>31.2</v>
      </c>
      <c r="AQ690" s="27" t="s">
        <v>213</v>
      </c>
      <c r="AR690" s="26">
        <v>21.1</v>
      </c>
      <c r="AS690" s="27" t="s">
        <v>163</v>
      </c>
      <c r="AT690" s="26">
        <v>31.2</v>
      </c>
      <c r="AU690" s="27" t="s">
        <v>163</v>
      </c>
      <c r="AV690" s="26">
        <v>31.2</v>
      </c>
    </row>
    <row r="691" spans="1:48" x14ac:dyDescent="0.25">
      <c r="A691" s="12"/>
      <c r="B691" s="13"/>
      <c r="C691" s="14"/>
      <c r="E691" s="27" t="s">
        <v>163</v>
      </c>
      <c r="F691" s="26">
        <v>31.2</v>
      </c>
      <c r="G691" s="27"/>
      <c r="H691" s="26"/>
      <c r="I691" s="27" t="s">
        <v>323</v>
      </c>
      <c r="J691" s="26">
        <v>34.5</v>
      </c>
      <c r="K691" s="27" t="s">
        <v>278</v>
      </c>
      <c r="L691" s="26">
        <v>30.2</v>
      </c>
      <c r="M691" s="27" t="s">
        <v>278</v>
      </c>
      <c r="N691" s="26">
        <v>30.2</v>
      </c>
      <c r="O691" s="27" t="s">
        <v>163</v>
      </c>
      <c r="P691" s="26">
        <v>31.2</v>
      </c>
      <c r="Q691" s="27" t="s">
        <v>278</v>
      </c>
      <c r="R691" s="26">
        <v>30.2</v>
      </c>
      <c r="S691" s="27" t="s">
        <v>278</v>
      </c>
      <c r="T691" s="26">
        <v>30.2</v>
      </c>
      <c r="U691" s="27" t="s">
        <v>278</v>
      </c>
      <c r="V691" s="26">
        <v>30.2</v>
      </c>
      <c r="W691" s="27" t="s">
        <v>166</v>
      </c>
      <c r="X691" s="26">
        <v>22.8</v>
      </c>
      <c r="Y691" s="27" t="s">
        <v>166</v>
      </c>
      <c r="Z691" s="26">
        <v>22.8</v>
      </c>
      <c r="AA691" s="27" t="s">
        <v>278</v>
      </c>
      <c r="AB691" s="26">
        <v>30.2</v>
      </c>
      <c r="AC691" s="27" t="s">
        <v>278</v>
      </c>
      <c r="AD691" s="26">
        <v>30.2</v>
      </c>
      <c r="AE691" s="27" t="s">
        <v>163</v>
      </c>
      <c r="AF691" s="26">
        <v>31.2</v>
      </c>
      <c r="AG691" s="27" t="s">
        <v>215</v>
      </c>
      <c r="AH691" s="26">
        <v>25</v>
      </c>
      <c r="AI691" s="27" t="s">
        <v>278</v>
      </c>
      <c r="AJ691" s="26">
        <v>30.2</v>
      </c>
      <c r="AK691" s="27" t="s">
        <v>278</v>
      </c>
      <c r="AL691" s="26">
        <v>30.2</v>
      </c>
      <c r="AM691" s="27" t="s">
        <v>198</v>
      </c>
      <c r="AN691" s="26">
        <v>32.1</v>
      </c>
      <c r="AO691" s="27" t="s">
        <v>166</v>
      </c>
      <c r="AP691" s="26">
        <v>22.8</v>
      </c>
      <c r="AQ691" s="27" t="s">
        <v>163</v>
      </c>
      <c r="AR691" s="26">
        <v>31.2</v>
      </c>
      <c r="AS691" s="27" t="s">
        <v>278</v>
      </c>
      <c r="AT691" s="26">
        <v>30.2</v>
      </c>
      <c r="AU691" s="27" t="s">
        <v>166</v>
      </c>
      <c r="AV691" s="26">
        <v>22.8</v>
      </c>
    </row>
    <row r="692" spans="1:48" x14ac:dyDescent="0.25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7"/>
      <c r="AN692" s="26"/>
      <c r="AO692" s="28"/>
      <c r="AP692" s="26"/>
      <c r="AQ692" s="28"/>
      <c r="AR692" s="26"/>
      <c r="AS692" s="27"/>
      <c r="AT692" s="26"/>
      <c r="AU692" s="27"/>
      <c r="AV692" s="26"/>
    </row>
    <row r="693" spans="1:48" x14ac:dyDescent="0.25">
      <c r="A693" s="12"/>
      <c r="B693" s="13"/>
      <c r="C693" s="14"/>
      <c r="E693" s="27"/>
      <c r="F693" s="15">
        <f>SUM(F684:F691)</f>
        <v>165.3</v>
      </c>
      <c r="G693" s="27"/>
      <c r="H693" s="15"/>
      <c r="I693" s="27"/>
      <c r="J693" s="15">
        <f>SUM(J684:J691)</f>
        <v>129.4</v>
      </c>
      <c r="K693" s="28"/>
      <c r="L693" s="15">
        <f>SUM(L684:L691)</f>
        <v>237.19999999999996</v>
      </c>
      <c r="M693" s="27"/>
      <c r="N693" s="15">
        <f>SUM(N684:N691)</f>
        <v>228.5</v>
      </c>
      <c r="O693" s="27"/>
      <c r="P693" s="15">
        <f>SUM(P684:P691)</f>
        <v>188.69999999999996</v>
      </c>
      <c r="Q693" s="27"/>
      <c r="R693" s="15">
        <f>SUM(R684:R691)</f>
        <v>209.39999999999998</v>
      </c>
      <c r="S693" s="27"/>
      <c r="T693" s="15">
        <f>SUM(T684:T691)</f>
        <v>216.79999999999998</v>
      </c>
      <c r="U693" s="27"/>
      <c r="V693" s="15">
        <f>SUM(V684:V691)</f>
        <v>185.6</v>
      </c>
      <c r="W693" s="27"/>
      <c r="X693" s="15">
        <f>SUM(X684:X691)</f>
        <v>157.80000000000001</v>
      </c>
      <c r="Y693" s="27"/>
      <c r="Z693" s="15">
        <f>SUM(Z684:Z691)</f>
        <v>149</v>
      </c>
      <c r="AA693" s="27"/>
      <c r="AB693" s="15">
        <f>SUM(AB684:AB691)</f>
        <v>176.29999999999998</v>
      </c>
      <c r="AC693" s="27"/>
      <c r="AD693" s="15">
        <f>SUM(AD684:AD691)</f>
        <v>231.29999999999995</v>
      </c>
      <c r="AE693" s="27"/>
      <c r="AF693" s="15">
        <f>SUM(AF684:AF691)</f>
        <v>166.2</v>
      </c>
      <c r="AG693" s="27"/>
      <c r="AH693" s="15">
        <f>SUM(AH684:AH691)</f>
        <v>183.6</v>
      </c>
      <c r="AI693" s="27"/>
      <c r="AJ693" s="15">
        <f>SUM(AJ684:AJ691)</f>
        <v>238.7</v>
      </c>
      <c r="AK693" s="27"/>
      <c r="AL693" s="15">
        <f>SUM(AL684:AL691)</f>
        <v>231.6</v>
      </c>
      <c r="AM693" s="27"/>
      <c r="AN693" s="15">
        <f>SUM(AN684:AN691)</f>
        <v>138.10000000000002</v>
      </c>
      <c r="AO693" s="28"/>
      <c r="AP693" s="15">
        <f>SUM(AP684:AP691)</f>
        <v>184.3</v>
      </c>
      <c r="AQ693" s="28"/>
      <c r="AR693" s="15">
        <f>SUM(AR684:AR691)</f>
        <v>207.2</v>
      </c>
      <c r="AS693" s="27"/>
      <c r="AT693" s="15">
        <f>SUM(AT684:AT691)</f>
        <v>193.79999999999998</v>
      </c>
      <c r="AU693" s="27"/>
      <c r="AV693" s="15">
        <f>SUM(AV684:AV691)</f>
        <v>192.89999999999998</v>
      </c>
    </row>
    <row r="694" spans="1:48" x14ac:dyDescent="0.25">
      <c r="A694" s="12"/>
      <c r="B694" s="13"/>
      <c r="C694" s="14"/>
      <c r="E694" s="27"/>
      <c r="F694" s="15"/>
      <c r="G694" s="27"/>
      <c r="H694" s="15"/>
      <c r="I694" s="27"/>
      <c r="J694" s="15"/>
      <c r="K694" s="28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7"/>
      <c r="AN694" s="15"/>
      <c r="AO694" s="28"/>
      <c r="AP694" s="15"/>
      <c r="AQ694" s="28"/>
      <c r="AR694" s="15"/>
      <c r="AS694" s="27"/>
      <c r="AT694" s="15"/>
      <c r="AU694" s="27"/>
      <c r="AV694" s="15"/>
    </row>
    <row r="695" spans="1:48" s="16" customFormat="1" x14ac:dyDescent="0.25">
      <c r="A695" s="12"/>
      <c r="B695" s="13"/>
      <c r="C695" s="14"/>
      <c r="E695" s="27" t="s">
        <v>182</v>
      </c>
      <c r="F695" s="26">
        <v>25</v>
      </c>
      <c r="G695" s="27"/>
      <c r="H695" s="26"/>
      <c r="I695" s="27" t="s">
        <v>242</v>
      </c>
      <c r="J695" s="26">
        <v>25.4</v>
      </c>
      <c r="K695" s="110" t="s">
        <v>298</v>
      </c>
      <c r="L695" s="111">
        <v>5</v>
      </c>
      <c r="M695" s="27" t="s">
        <v>217</v>
      </c>
      <c r="N695" s="26">
        <v>28.7</v>
      </c>
      <c r="O695" s="27" t="s">
        <v>272</v>
      </c>
      <c r="P695" s="26">
        <v>26</v>
      </c>
      <c r="Q695" s="27" t="s">
        <v>242</v>
      </c>
      <c r="R695" s="26">
        <v>25.4</v>
      </c>
      <c r="S695" s="27" t="s">
        <v>217</v>
      </c>
      <c r="T695" s="26">
        <v>28.7</v>
      </c>
      <c r="U695" s="27" t="s">
        <v>242</v>
      </c>
      <c r="V695" s="26">
        <v>25.4</v>
      </c>
      <c r="W695" s="27" t="s">
        <v>242</v>
      </c>
      <c r="X695" s="26">
        <v>25.4</v>
      </c>
      <c r="Y695" s="27" t="s">
        <v>217</v>
      </c>
      <c r="Z695" s="26">
        <v>28.7</v>
      </c>
      <c r="AA695" s="110" t="s">
        <v>206</v>
      </c>
      <c r="AB695" s="111">
        <v>8</v>
      </c>
      <c r="AC695" s="110" t="s">
        <v>298</v>
      </c>
      <c r="AD695" s="111">
        <v>5</v>
      </c>
      <c r="AE695" s="27" t="s">
        <v>217</v>
      </c>
      <c r="AF695" s="26">
        <v>28.7</v>
      </c>
      <c r="AG695" s="110" t="s">
        <v>298</v>
      </c>
      <c r="AH695" s="111">
        <v>5</v>
      </c>
      <c r="AI695" s="110" t="s">
        <v>248</v>
      </c>
      <c r="AJ695" s="111">
        <v>7.2</v>
      </c>
      <c r="AK695" s="110" t="s">
        <v>298</v>
      </c>
      <c r="AL695" s="111">
        <v>5</v>
      </c>
      <c r="AM695" s="27" t="s">
        <v>242</v>
      </c>
      <c r="AN695" s="26">
        <v>25.4</v>
      </c>
      <c r="AO695" s="27" t="s">
        <v>242</v>
      </c>
      <c r="AP695" s="26">
        <v>25.4</v>
      </c>
      <c r="AQ695" s="27" t="s">
        <v>242</v>
      </c>
      <c r="AR695" s="26">
        <v>25.4</v>
      </c>
      <c r="AS695" s="27" t="s">
        <v>288</v>
      </c>
      <c r="AT695" s="26">
        <v>36.200000000000003</v>
      </c>
      <c r="AU695" s="27" t="s">
        <v>192</v>
      </c>
      <c r="AV695" s="26">
        <v>31.1</v>
      </c>
    </row>
    <row r="696" spans="1:48" s="16" customFormat="1" x14ac:dyDescent="0.25">
      <c r="A696" s="12"/>
      <c r="B696" s="13"/>
      <c r="C696" s="14"/>
      <c r="E696" s="27" t="s">
        <v>242</v>
      </c>
      <c r="F696" s="26">
        <v>25.4</v>
      </c>
      <c r="G696" s="27"/>
      <c r="H696" s="26"/>
      <c r="I696" s="27" t="s">
        <v>213</v>
      </c>
      <c r="J696" s="26">
        <v>31.8</v>
      </c>
      <c r="K696" s="27" t="s">
        <v>242</v>
      </c>
      <c r="L696" s="26">
        <v>25.4</v>
      </c>
      <c r="M696" s="27" t="s">
        <v>242</v>
      </c>
      <c r="N696" s="26">
        <v>25.4</v>
      </c>
      <c r="O696" s="27" t="s">
        <v>183</v>
      </c>
      <c r="P696" s="26">
        <v>29</v>
      </c>
      <c r="Q696" s="110" t="s">
        <v>310</v>
      </c>
      <c r="R696" s="111">
        <v>6.7</v>
      </c>
      <c r="S696" s="27" t="s">
        <v>288</v>
      </c>
      <c r="T696" s="26">
        <v>36.200000000000003</v>
      </c>
      <c r="U696" s="110" t="s">
        <v>294</v>
      </c>
      <c r="V696" s="111">
        <v>13</v>
      </c>
      <c r="W696" s="27" t="s">
        <v>234</v>
      </c>
      <c r="X696" s="26">
        <v>23.8</v>
      </c>
      <c r="Y696" s="27" t="s">
        <v>242</v>
      </c>
      <c r="Z696" s="26">
        <v>25.4</v>
      </c>
      <c r="AA696" s="27" t="s">
        <v>242</v>
      </c>
      <c r="AB696" s="26">
        <v>25.4</v>
      </c>
      <c r="AC696" s="27" t="s">
        <v>272</v>
      </c>
      <c r="AD696" s="26">
        <v>26</v>
      </c>
      <c r="AE696" s="27" t="s">
        <v>288</v>
      </c>
      <c r="AF696" s="26">
        <v>36.200000000000003</v>
      </c>
      <c r="AG696" s="110" t="s">
        <v>206</v>
      </c>
      <c r="AH696" s="111">
        <v>8</v>
      </c>
      <c r="AI696" s="110" t="s">
        <v>186</v>
      </c>
      <c r="AJ696" s="111">
        <v>7.2</v>
      </c>
      <c r="AK696" s="27" t="s">
        <v>217</v>
      </c>
      <c r="AL696" s="26">
        <v>28.7</v>
      </c>
      <c r="AM696" s="110" t="s">
        <v>294</v>
      </c>
      <c r="AN696" s="111">
        <v>13</v>
      </c>
      <c r="AO696" s="110" t="s">
        <v>294</v>
      </c>
      <c r="AP696" s="111">
        <v>13</v>
      </c>
      <c r="AQ696" s="110" t="s">
        <v>321</v>
      </c>
      <c r="AR696" s="111">
        <v>5</v>
      </c>
      <c r="AS696" s="27" t="s">
        <v>242</v>
      </c>
      <c r="AT696" s="26">
        <v>25.4</v>
      </c>
      <c r="AU696" s="110" t="s">
        <v>206</v>
      </c>
      <c r="AV696" s="111">
        <v>8</v>
      </c>
    </row>
    <row r="697" spans="1:48" s="16" customFormat="1" x14ac:dyDescent="0.25">
      <c r="A697" s="12"/>
      <c r="B697" s="13"/>
      <c r="C697" s="14"/>
      <c r="E697" s="27" t="s">
        <v>234</v>
      </c>
      <c r="F697" s="26">
        <v>23.8</v>
      </c>
      <c r="G697" s="27"/>
      <c r="H697" s="26"/>
      <c r="I697" s="110" t="s">
        <v>163</v>
      </c>
      <c r="J697" s="111">
        <v>-40.4</v>
      </c>
      <c r="K697" s="27" t="s">
        <v>307</v>
      </c>
      <c r="L697" s="26">
        <v>26.6</v>
      </c>
      <c r="M697" s="110" t="s">
        <v>310</v>
      </c>
      <c r="N697" s="111">
        <v>6.7</v>
      </c>
      <c r="O697" s="27" t="s">
        <v>242</v>
      </c>
      <c r="P697" s="26">
        <v>25.4</v>
      </c>
      <c r="Q697" s="27" t="s">
        <v>213</v>
      </c>
      <c r="R697" s="26">
        <v>31.8</v>
      </c>
      <c r="S697" s="27" t="s">
        <v>182</v>
      </c>
      <c r="T697" s="26">
        <v>25</v>
      </c>
      <c r="U697" s="110" t="s">
        <v>310</v>
      </c>
      <c r="V697" s="111">
        <v>6.7</v>
      </c>
      <c r="W697" s="27" t="s">
        <v>213</v>
      </c>
      <c r="X697" s="26">
        <v>31.8</v>
      </c>
      <c r="Y697" s="27" t="s">
        <v>213</v>
      </c>
      <c r="Z697" s="26">
        <v>31.8</v>
      </c>
      <c r="AA697" s="110" t="s">
        <v>244</v>
      </c>
      <c r="AB697" s="111">
        <v>2.9</v>
      </c>
      <c r="AC697" s="27" t="s">
        <v>217</v>
      </c>
      <c r="AD697" s="26">
        <v>28.7</v>
      </c>
      <c r="AE697" s="27" t="s">
        <v>242</v>
      </c>
      <c r="AF697" s="26">
        <v>25.4</v>
      </c>
      <c r="AG697" s="27" t="s">
        <v>242</v>
      </c>
      <c r="AH697" s="26">
        <v>25.4</v>
      </c>
      <c r="AI697" s="27" t="s">
        <v>242</v>
      </c>
      <c r="AJ697" s="26">
        <v>25.4</v>
      </c>
      <c r="AK697" s="27" t="s">
        <v>183</v>
      </c>
      <c r="AL697" s="26">
        <v>29</v>
      </c>
      <c r="AM697" s="27" t="s">
        <v>213</v>
      </c>
      <c r="AN697" s="26">
        <v>31.8</v>
      </c>
      <c r="AO697" s="27" t="s">
        <v>172</v>
      </c>
      <c r="AP697" s="26">
        <v>30.7</v>
      </c>
      <c r="AQ697" s="27" t="s">
        <v>295</v>
      </c>
      <c r="AR697" s="26">
        <v>32</v>
      </c>
      <c r="AS697" s="27" t="s">
        <v>165</v>
      </c>
      <c r="AT697" s="26">
        <v>26.1</v>
      </c>
      <c r="AU697" s="27" t="s">
        <v>242</v>
      </c>
      <c r="AV697" s="26">
        <v>25.4</v>
      </c>
    </row>
    <row r="698" spans="1:48" s="16" customFormat="1" x14ac:dyDescent="0.25">
      <c r="A698" s="12"/>
      <c r="B698" s="13"/>
      <c r="C698" s="14"/>
      <c r="E698" s="110" t="s">
        <v>310</v>
      </c>
      <c r="F698" s="111">
        <v>6.7</v>
      </c>
      <c r="G698" s="27"/>
      <c r="H698" s="26"/>
      <c r="I698" s="110" t="s">
        <v>323</v>
      </c>
      <c r="J698" s="111">
        <v>7</v>
      </c>
      <c r="K698" s="110" t="s">
        <v>310</v>
      </c>
      <c r="L698" s="111">
        <v>6.7</v>
      </c>
      <c r="M698" s="27" t="s">
        <v>213</v>
      </c>
      <c r="N698" s="26">
        <v>31.8</v>
      </c>
      <c r="O698" s="110" t="s">
        <v>190</v>
      </c>
      <c r="P698" s="111">
        <v>3.6</v>
      </c>
      <c r="Q698" s="110" t="s">
        <v>163</v>
      </c>
      <c r="R698" s="111">
        <v>-40.4</v>
      </c>
      <c r="S698" s="27" t="s">
        <v>242</v>
      </c>
      <c r="T698" s="26">
        <v>25.4</v>
      </c>
      <c r="U698" s="110" t="s">
        <v>163</v>
      </c>
      <c r="V698" s="111">
        <v>-40.4</v>
      </c>
      <c r="W698" s="110" t="s">
        <v>163</v>
      </c>
      <c r="X698" s="111">
        <v>-40.4</v>
      </c>
      <c r="Y698" s="110" t="s">
        <v>163</v>
      </c>
      <c r="Z698" s="111">
        <v>-40.4</v>
      </c>
      <c r="AA698" s="27" t="s">
        <v>307</v>
      </c>
      <c r="AB698" s="26">
        <v>26.6</v>
      </c>
      <c r="AC698" s="27" t="s">
        <v>242</v>
      </c>
      <c r="AD698" s="26">
        <v>25.4</v>
      </c>
      <c r="AE698" s="110" t="s">
        <v>310</v>
      </c>
      <c r="AF698" s="111">
        <v>6.7</v>
      </c>
      <c r="AG698" s="27" t="s">
        <v>172</v>
      </c>
      <c r="AH698" s="26">
        <v>30.7</v>
      </c>
      <c r="AI698" s="110" t="s">
        <v>239</v>
      </c>
      <c r="AJ698" s="111">
        <v>7</v>
      </c>
      <c r="AK698" s="27" t="s">
        <v>242</v>
      </c>
      <c r="AL698" s="26">
        <v>25.4</v>
      </c>
      <c r="AM698" s="110" t="s">
        <v>163</v>
      </c>
      <c r="AN698" s="111">
        <v>-40.4</v>
      </c>
      <c r="AO698" s="110" t="s">
        <v>310</v>
      </c>
      <c r="AP698" s="111">
        <v>6.7</v>
      </c>
      <c r="AQ698" s="27" t="s">
        <v>172</v>
      </c>
      <c r="AR698" s="26">
        <v>30.7</v>
      </c>
      <c r="AS698" s="110" t="s">
        <v>294</v>
      </c>
      <c r="AT698" s="111">
        <v>13</v>
      </c>
      <c r="AU698" s="27" t="s">
        <v>172</v>
      </c>
      <c r="AV698" s="26">
        <v>30.7</v>
      </c>
    </row>
    <row r="699" spans="1:48" s="16" customFormat="1" x14ac:dyDescent="0.25">
      <c r="A699" s="12"/>
      <c r="B699" s="13"/>
      <c r="C699" s="14"/>
      <c r="E699" s="110" t="s">
        <v>163</v>
      </c>
      <c r="F699" s="111">
        <v>-40.4</v>
      </c>
      <c r="G699" s="27"/>
      <c r="H699" s="26"/>
      <c r="I699" s="27"/>
      <c r="J699" s="26"/>
      <c r="K699" s="27" t="s">
        <v>213</v>
      </c>
      <c r="L699" s="26">
        <v>31.8</v>
      </c>
      <c r="M699" s="110" t="s">
        <v>163</v>
      </c>
      <c r="N699" s="111">
        <v>-40.4</v>
      </c>
      <c r="O699" s="27" t="s">
        <v>172</v>
      </c>
      <c r="P699" s="26">
        <v>30.7</v>
      </c>
      <c r="Q699" s="27" t="s">
        <v>260</v>
      </c>
      <c r="R699" s="26">
        <v>25</v>
      </c>
      <c r="S699" s="110" t="s">
        <v>310</v>
      </c>
      <c r="T699" s="111">
        <v>6.7</v>
      </c>
      <c r="U699" s="27" t="s">
        <v>260</v>
      </c>
      <c r="V699" s="26">
        <v>25</v>
      </c>
      <c r="W699" s="110" t="s">
        <v>215</v>
      </c>
      <c r="X699" s="111">
        <v>6.4</v>
      </c>
      <c r="Y699" s="110" t="s">
        <v>166</v>
      </c>
      <c r="Z699" s="111">
        <v>5</v>
      </c>
      <c r="AA699" s="110" t="s">
        <v>163</v>
      </c>
      <c r="AB699" s="111">
        <v>-40.4</v>
      </c>
      <c r="AC699" s="27" t="s">
        <v>213</v>
      </c>
      <c r="AD699" s="26">
        <v>31.8</v>
      </c>
      <c r="AE699" s="27" t="s">
        <v>213</v>
      </c>
      <c r="AF699" s="26">
        <v>31.8</v>
      </c>
      <c r="AG699" s="27" t="s">
        <v>213</v>
      </c>
      <c r="AH699" s="26">
        <v>31.8</v>
      </c>
      <c r="AI699" s="27" t="s">
        <v>213</v>
      </c>
      <c r="AJ699" s="26">
        <v>31.8</v>
      </c>
      <c r="AK699" s="27" t="s">
        <v>307</v>
      </c>
      <c r="AL699" s="26">
        <v>26.6</v>
      </c>
      <c r="AM699" s="27" t="s">
        <v>198</v>
      </c>
      <c r="AN699" s="26">
        <v>22.1</v>
      </c>
      <c r="AO699" s="27" t="s">
        <v>213</v>
      </c>
      <c r="AP699" s="26">
        <v>31.8</v>
      </c>
      <c r="AQ699" s="27" t="s">
        <v>223</v>
      </c>
      <c r="AR699" s="26">
        <v>23.9</v>
      </c>
      <c r="AS699" s="27" t="s">
        <v>213</v>
      </c>
      <c r="AT699" s="26">
        <v>31.8</v>
      </c>
      <c r="AU699" s="110" t="s">
        <v>310</v>
      </c>
      <c r="AV699" s="111">
        <v>6.7</v>
      </c>
    </row>
    <row r="700" spans="1:48" s="16" customFormat="1" x14ac:dyDescent="0.25">
      <c r="A700" s="12"/>
      <c r="B700" s="13"/>
      <c r="C700" s="14"/>
      <c r="E700" s="27"/>
      <c r="F700" s="26"/>
      <c r="G700" s="27"/>
      <c r="H700" s="26"/>
      <c r="I700" s="27"/>
      <c r="J700" s="26"/>
      <c r="K700" s="110" t="s">
        <v>163</v>
      </c>
      <c r="L700" s="111">
        <v>-40.4</v>
      </c>
      <c r="M700" s="110" t="s">
        <v>215</v>
      </c>
      <c r="N700" s="111">
        <v>6.4</v>
      </c>
      <c r="O700" s="27" t="s">
        <v>223</v>
      </c>
      <c r="P700" s="26">
        <v>23.9</v>
      </c>
      <c r="Q700" s="110" t="s">
        <v>304</v>
      </c>
      <c r="R700" s="111">
        <v>9.9</v>
      </c>
      <c r="S700" s="110" t="s">
        <v>163</v>
      </c>
      <c r="T700" s="111">
        <v>-40.4</v>
      </c>
      <c r="U700" s="27" t="s">
        <v>278</v>
      </c>
      <c r="V700" s="26">
        <v>31.8</v>
      </c>
      <c r="W700" s="110" t="s">
        <v>166</v>
      </c>
      <c r="X700" s="111">
        <v>5</v>
      </c>
      <c r="Y700" s="27"/>
      <c r="Z700" s="26"/>
      <c r="AA700" s="27" t="s">
        <v>278</v>
      </c>
      <c r="AB700" s="26">
        <v>31.8</v>
      </c>
      <c r="AC700" s="110" t="s">
        <v>163</v>
      </c>
      <c r="AD700" s="111">
        <v>-40.4</v>
      </c>
      <c r="AE700" s="110" t="s">
        <v>163</v>
      </c>
      <c r="AF700" s="111">
        <v>-40.4</v>
      </c>
      <c r="AG700" s="110" t="s">
        <v>163</v>
      </c>
      <c r="AH700" s="111">
        <v>-40.4</v>
      </c>
      <c r="AI700" s="110" t="s">
        <v>163</v>
      </c>
      <c r="AJ700" s="111">
        <v>-40.4</v>
      </c>
      <c r="AK700" s="27" t="s">
        <v>172</v>
      </c>
      <c r="AL700" s="26">
        <v>30.7</v>
      </c>
      <c r="AM700" s="27"/>
      <c r="AN700" s="26"/>
      <c r="AO700" s="110" t="s">
        <v>163</v>
      </c>
      <c r="AP700" s="111">
        <v>-40.4</v>
      </c>
      <c r="AQ700" s="27" t="s">
        <v>213</v>
      </c>
      <c r="AR700" s="26">
        <v>31.8</v>
      </c>
      <c r="AS700" s="110" t="s">
        <v>163</v>
      </c>
      <c r="AT700" s="111">
        <v>-40.4</v>
      </c>
      <c r="AU700" s="110" t="s">
        <v>163</v>
      </c>
      <c r="AV700" s="111">
        <v>-40.4</v>
      </c>
    </row>
    <row r="701" spans="1:48" s="16" customFormat="1" x14ac:dyDescent="0.25">
      <c r="A701" s="12"/>
      <c r="B701" s="13"/>
      <c r="C701" s="14"/>
      <c r="E701" s="27"/>
      <c r="F701" s="26"/>
      <c r="G701" s="27"/>
      <c r="H701" s="26"/>
      <c r="I701" s="27"/>
      <c r="J701" s="26"/>
      <c r="K701" s="27" t="s">
        <v>311</v>
      </c>
      <c r="L701" s="26">
        <v>27.7</v>
      </c>
      <c r="M701" s="110" t="s">
        <v>166</v>
      </c>
      <c r="N701" s="111">
        <v>5</v>
      </c>
      <c r="O701" s="110" t="s">
        <v>163</v>
      </c>
      <c r="P701" s="111">
        <v>-40.4</v>
      </c>
      <c r="Q701" s="27" t="s">
        <v>278</v>
      </c>
      <c r="R701" s="26">
        <v>31.8</v>
      </c>
      <c r="S701" s="27" t="s">
        <v>278</v>
      </c>
      <c r="T701" s="26">
        <v>31.8</v>
      </c>
      <c r="U701" s="27"/>
      <c r="V701" s="26"/>
      <c r="W701" s="27"/>
      <c r="X701" s="26"/>
      <c r="Y701" s="27"/>
      <c r="Z701" s="26"/>
      <c r="AA701" s="27"/>
      <c r="AB701" s="26"/>
      <c r="AC701" s="27" t="s">
        <v>311</v>
      </c>
      <c r="AD701" s="26">
        <v>27.7</v>
      </c>
      <c r="AE701" s="27"/>
      <c r="AF701" s="26"/>
      <c r="AG701" s="110" t="s">
        <v>215</v>
      </c>
      <c r="AH701" s="111">
        <v>6.4</v>
      </c>
      <c r="AI701" s="27" t="s">
        <v>260</v>
      </c>
      <c r="AJ701" s="26">
        <v>25</v>
      </c>
      <c r="AK701" s="110" t="s">
        <v>163</v>
      </c>
      <c r="AL701" s="111">
        <v>-40.4</v>
      </c>
      <c r="AM701" s="27"/>
      <c r="AN701" s="26"/>
      <c r="AO701" s="110" t="s">
        <v>166</v>
      </c>
      <c r="AP701" s="111">
        <v>5</v>
      </c>
      <c r="AQ701" s="110" t="s">
        <v>163</v>
      </c>
      <c r="AR701" s="111">
        <v>-40.4</v>
      </c>
      <c r="AS701" s="27" t="s">
        <v>278</v>
      </c>
      <c r="AT701" s="26">
        <v>31.8</v>
      </c>
      <c r="AU701" s="110" t="s">
        <v>166</v>
      </c>
      <c r="AV701" s="111">
        <v>5</v>
      </c>
    </row>
    <row r="702" spans="1:48" s="16" customFormat="1" x14ac:dyDescent="0.25">
      <c r="A702" s="12"/>
      <c r="B702" s="13"/>
      <c r="C702" s="14"/>
      <c r="E702" s="27"/>
      <c r="F702" s="26"/>
      <c r="G702" s="27"/>
      <c r="H702" s="26"/>
      <c r="I702" s="27"/>
      <c r="J702" s="26"/>
      <c r="K702" s="27" t="s">
        <v>278</v>
      </c>
      <c r="L702" s="26">
        <v>31.8</v>
      </c>
      <c r="M702" s="27" t="s">
        <v>278</v>
      </c>
      <c r="N702" s="26">
        <v>31.8</v>
      </c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/>
      <c r="AB702" s="26"/>
      <c r="AC702" s="27" t="s">
        <v>278</v>
      </c>
      <c r="AD702" s="26">
        <v>31.8</v>
      </c>
      <c r="AE702" s="27"/>
      <c r="AF702" s="26"/>
      <c r="AG702" s="27"/>
      <c r="AH702" s="26"/>
      <c r="AI702" s="27" t="s">
        <v>278</v>
      </c>
      <c r="AJ702" s="26">
        <v>31.8</v>
      </c>
      <c r="AK702" s="27" t="s">
        <v>278</v>
      </c>
      <c r="AL702" s="26">
        <v>31.8</v>
      </c>
      <c r="AM702" s="27"/>
      <c r="AN702" s="26"/>
      <c r="AO702" s="27"/>
      <c r="AP702" s="26"/>
      <c r="AQ702" s="27"/>
      <c r="AR702" s="26"/>
      <c r="AS702" s="27"/>
      <c r="AT702" s="26"/>
      <c r="AU702" s="27"/>
      <c r="AV702" s="26"/>
    </row>
    <row r="703" spans="1:48" x14ac:dyDescent="0.25">
      <c r="A703" s="12"/>
      <c r="B703" s="13"/>
      <c r="C703" s="14"/>
      <c r="E703" s="27"/>
      <c r="F703" s="26"/>
      <c r="G703" s="27"/>
      <c r="H703" s="26"/>
      <c r="I703" s="27"/>
      <c r="J703" s="26"/>
      <c r="K703" s="28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7"/>
      <c r="AN703" s="26"/>
      <c r="AO703" s="28"/>
      <c r="AP703" s="26"/>
      <c r="AQ703" s="28"/>
      <c r="AR703" s="26"/>
      <c r="AS703" s="27"/>
      <c r="AT703" s="26"/>
      <c r="AU703" s="27"/>
      <c r="AV703" s="26"/>
    </row>
    <row r="704" spans="1:48" s="10" customFormat="1" x14ac:dyDescent="0.25">
      <c r="A704" s="12"/>
      <c r="B704" s="13"/>
      <c r="C704" s="14"/>
      <c r="E704" s="17"/>
      <c r="F704" s="15">
        <f>SUM(F693:F703)</f>
        <v>205.8</v>
      </c>
      <c r="G704" s="17"/>
      <c r="H704" s="15"/>
      <c r="I704" s="17"/>
      <c r="J704" s="15">
        <f>SUM(J693:J703)</f>
        <v>153.20000000000002</v>
      </c>
      <c r="K704" s="18"/>
      <c r="L704" s="15">
        <f>SUM(L693:L703)</f>
        <v>351.8</v>
      </c>
      <c r="M704" s="17"/>
      <c r="N704" s="15">
        <f>SUM(N693:N703)</f>
        <v>323.89999999999998</v>
      </c>
      <c r="O704" s="17"/>
      <c r="P704" s="15">
        <f>SUM(P693:P703)</f>
        <v>286.89999999999998</v>
      </c>
      <c r="Q704" s="17"/>
      <c r="R704" s="15">
        <f>SUM(R693:R703)</f>
        <v>299.59999999999997</v>
      </c>
      <c r="S704" s="17"/>
      <c r="T704" s="15">
        <f>SUM(T693:T703)</f>
        <v>330.2</v>
      </c>
      <c r="U704" s="17"/>
      <c r="V704" s="15">
        <f>SUM(V693:V703)</f>
        <v>247.1</v>
      </c>
      <c r="W704" s="17"/>
      <c r="X704" s="15">
        <f>SUM(X693:X703)</f>
        <v>209.80000000000004</v>
      </c>
      <c r="Y704" s="17"/>
      <c r="Z704" s="15">
        <f>SUM(Z693:Z703)</f>
        <v>199.5</v>
      </c>
      <c r="AA704" s="17"/>
      <c r="AB704" s="15">
        <f>SUM(AB693:AB703)</f>
        <v>230.6</v>
      </c>
      <c r="AC704" s="17"/>
      <c r="AD704" s="15">
        <f>SUM(AD693:AD703)</f>
        <v>367.29999999999995</v>
      </c>
      <c r="AE704" s="17"/>
      <c r="AF704" s="15">
        <f>SUM(AF693:AF703)</f>
        <v>254.59999999999994</v>
      </c>
      <c r="AG704" s="17"/>
      <c r="AH704" s="15">
        <f>SUM(AH693:AH703)</f>
        <v>250.5</v>
      </c>
      <c r="AI704" s="17"/>
      <c r="AJ704" s="15">
        <f>SUM(AJ693:AJ703)</f>
        <v>333.7</v>
      </c>
      <c r="AK704" s="17"/>
      <c r="AL704" s="15">
        <f>SUM(AL693:AL703)</f>
        <v>368.40000000000003</v>
      </c>
      <c r="AM704" s="17"/>
      <c r="AN704" s="15">
        <f>SUM(AN693:AN703)</f>
        <v>190.00000000000003</v>
      </c>
      <c r="AO704" s="18"/>
      <c r="AP704" s="15">
        <f>SUM(AP693:AP703)</f>
        <v>256.5</v>
      </c>
      <c r="AQ704" s="18"/>
      <c r="AR704" s="15">
        <f>SUM(AR693:AR703)</f>
        <v>315.60000000000002</v>
      </c>
      <c r="AS704" s="17"/>
      <c r="AT704" s="15">
        <f>SUM(AT693:AT703)</f>
        <v>317.70000000000005</v>
      </c>
      <c r="AU704" s="17"/>
      <c r="AV704" s="15">
        <f>SUM(AV693:AV703)</f>
        <v>259.39999999999998</v>
      </c>
    </row>
    <row r="705" spans="1:48" x14ac:dyDescent="0.25">
      <c r="A705" s="12"/>
      <c r="B705" s="13"/>
      <c r="C705" s="14"/>
      <c r="E705" s="27"/>
      <c r="F705" s="26"/>
      <c r="G705" s="27"/>
      <c r="H705" s="26"/>
      <c r="I705" s="27"/>
      <c r="J705" s="26"/>
      <c r="K705" s="28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7"/>
      <c r="AN705" s="26"/>
      <c r="AO705" s="28"/>
      <c r="AP705" s="26"/>
      <c r="AQ705" s="28"/>
      <c r="AR705" s="26"/>
      <c r="AS705" s="27"/>
      <c r="AT705" s="26"/>
      <c r="AU705" s="27"/>
      <c r="AV705" s="26"/>
    </row>
    <row r="706" spans="1:48" s="16" customFormat="1" x14ac:dyDescent="0.25">
      <c r="A706" s="12"/>
      <c r="B706" s="13"/>
      <c r="C706" s="14"/>
      <c r="E706" s="110" t="s">
        <v>182</v>
      </c>
      <c r="F706" s="111">
        <v>2.2999999999999998</v>
      </c>
      <c r="G706" s="27"/>
      <c r="H706" s="26"/>
      <c r="I706" s="27" t="s">
        <v>242</v>
      </c>
      <c r="J706" s="26">
        <v>23</v>
      </c>
      <c r="K706" s="27" t="s">
        <v>242</v>
      </c>
      <c r="L706" s="26">
        <v>23</v>
      </c>
      <c r="M706" s="27" t="s">
        <v>217</v>
      </c>
      <c r="N706" s="26">
        <v>35.200000000000003</v>
      </c>
      <c r="O706" s="110" t="s">
        <v>272</v>
      </c>
      <c r="P706" s="111">
        <v>-2.7</v>
      </c>
      <c r="Q706" s="27" t="s">
        <v>242</v>
      </c>
      <c r="R706" s="26">
        <v>23</v>
      </c>
      <c r="S706" s="27" t="s">
        <v>217</v>
      </c>
      <c r="T706" s="26">
        <v>35.200000000000003</v>
      </c>
      <c r="U706" s="27" t="s">
        <v>242</v>
      </c>
      <c r="V706" s="26">
        <v>23</v>
      </c>
      <c r="W706" s="27" t="s">
        <v>242</v>
      </c>
      <c r="X706" s="26">
        <v>23</v>
      </c>
      <c r="Y706" s="27" t="s">
        <v>217</v>
      </c>
      <c r="Z706" s="26">
        <v>35.200000000000003</v>
      </c>
      <c r="AA706" s="27" t="s">
        <v>242</v>
      </c>
      <c r="AB706" s="26">
        <v>23</v>
      </c>
      <c r="AC706" s="110" t="s">
        <v>272</v>
      </c>
      <c r="AD706" s="111">
        <v>-2.7</v>
      </c>
      <c r="AE706" s="27" t="s">
        <v>217</v>
      </c>
      <c r="AF706" s="26">
        <v>35.200000000000003</v>
      </c>
      <c r="AG706" s="27" t="s">
        <v>242</v>
      </c>
      <c r="AH706" s="26">
        <v>23</v>
      </c>
      <c r="AI706" s="27" t="s">
        <v>242</v>
      </c>
      <c r="AJ706" s="26">
        <v>23</v>
      </c>
      <c r="AK706" s="27" t="s">
        <v>217</v>
      </c>
      <c r="AL706" s="26">
        <v>35.200000000000003</v>
      </c>
      <c r="AM706" s="27" t="s">
        <v>242</v>
      </c>
      <c r="AN706" s="26">
        <v>23</v>
      </c>
      <c r="AO706" s="27" t="s">
        <v>242</v>
      </c>
      <c r="AP706" s="26">
        <v>23</v>
      </c>
      <c r="AQ706" s="27" t="s">
        <v>242</v>
      </c>
      <c r="AR706" s="26">
        <v>23</v>
      </c>
      <c r="AS706" s="110" t="s">
        <v>288</v>
      </c>
      <c r="AT706" s="111">
        <v>8.3000000000000007</v>
      </c>
      <c r="AU706" s="27" t="s">
        <v>192</v>
      </c>
      <c r="AV706" s="26">
        <v>30</v>
      </c>
    </row>
    <row r="707" spans="1:48" s="16" customFormat="1" x14ac:dyDescent="0.25">
      <c r="A707" s="12"/>
      <c r="B707" s="13"/>
      <c r="C707" s="14"/>
      <c r="E707" s="27" t="s">
        <v>242</v>
      </c>
      <c r="F707" s="26">
        <v>23</v>
      </c>
      <c r="G707" s="27"/>
      <c r="H707" s="26"/>
      <c r="I707" s="27" t="s">
        <v>213</v>
      </c>
      <c r="J707" s="26">
        <v>22.7</v>
      </c>
      <c r="K707" s="110" t="s">
        <v>307</v>
      </c>
      <c r="L707" s="111">
        <v>10.5</v>
      </c>
      <c r="M707" s="27" t="s">
        <v>242</v>
      </c>
      <c r="N707" s="26">
        <v>23</v>
      </c>
      <c r="O707" s="27" t="s">
        <v>183</v>
      </c>
      <c r="P707" s="26">
        <v>28.4</v>
      </c>
      <c r="Q707" s="27" t="s">
        <v>213</v>
      </c>
      <c r="R707" s="26">
        <v>22.7</v>
      </c>
      <c r="S707" s="110" t="s">
        <v>288</v>
      </c>
      <c r="T707" s="111">
        <v>8.3000000000000007</v>
      </c>
      <c r="U707" s="27" t="s">
        <v>260</v>
      </c>
      <c r="V707" s="26">
        <v>23.6</v>
      </c>
      <c r="W707" s="110" t="s">
        <v>234</v>
      </c>
      <c r="X707" s="111">
        <v>4.0999999999999996</v>
      </c>
      <c r="Y707" s="27" t="s">
        <v>242</v>
      </c>
      <c r="Z707" s="26">
        <v>23</v>
      </c>
      <c r="AA707" s="110" t="s">
        <v>307</v>
      </c>
      <c r="AB707" s="111">
        <v>10.5</v>
      </c>
      <c r="AC707" s="27" t="s">
        <v>217</v>
      </c>
      <c r="AD707" s="26">
        <v>35.200000000000003</v>
      </c>
      <c r="AE707" s="110" t="s">
        <v>288</v>
      </c>
      <c r="AF707" s="111">
        <v>8.3000000000000007</v>
      </c>
      <c r="AG707" s="110" t="s">
        <v>172</v>
      </c>
      <c r="AH707" s="111">
        <v>11.2</v>
      </c>
      <c r="AI707" s="27" t="s">
        <v>213</v>
      </c>
      <c r="AJ707" s="26">
        <v>22.7</v>
      </c>
      <c r="AK707" s="27" t="s">
        <v>183</v>
      </c>
      <c r="AL707" s="26">
        <v>28.4</v>
      </c>
      <c r="AM707" s="27" t="s">
        <v>213</v>
      </c>
      <c r="AN707" s="26">
        <v>22.7</v>
      </c>
      <c r="AO707" s="110" t="s">
        <v>172</v>
      </c>
      <c r="AP707" s="111">
        <v>11.2</v>
      </c>
      <c r="AQ707" s="110" t="s">
        <v>295</v>
      </c>
      <c r="AR707" s="111">
        <v>10.1</v>
      </c>
      <c r="AS707" s="27" t="s">
        <v>242</v>
      </c>
      <c r="AT707" s="26">
        <v>23</v>
      </c>
      <c r="AU707" s="27" t="s">
        <v>242</v>
      </c>
      <c r="AV707" s="26">
        <v>23</v>
      </c>
    </row>
    <row r="708" spans="1:48" s="16" customFormat="1" x14ac:dyDescent="0.25">
      <c r="A708" s="12"/>
      <c r="B708" s="13"/>
      <c r="C708" s="14"/>
      <c r="E708" s="110" t="s">
        <v>234</v>
      </c>
      <c r="F708" s="111">
        <v>4.0999999999999996</v>
      </c>
      <c r="G708" s="27"/>
      <c r="H708" s="26"/>
      <c r="I708" s="27"/>
      <c r="J708" s="26"/>
      <c r="K708" s="27" t="s">
        <v>213</v>
      </c>
      <c r="L708" s="26">
        <v>22.7</v>
      </c>
      <c r="M708" s="27" t="s">
        <v>213</v>
      </c>
      <c r="N708" s="26">
        <v>22.7</v>
      </c>
      <c r="O708" s="27" t="s">
        <v>242</v>
      </c>
      <c r="P708" s="26">
        <v>23</v>
      </c>
      <c r="Q708" s="27" t="s">
        <v>260</v>
      </c>
      <c r="R708" s="26">
        <v>23.6</v>
      </c>
      <c r="S708" s="110" t="s">
        <v>182</v>
      </c>
      <c r="T708" s="111">
        <v>2.2999999999999998</v>
      </c>
      <c r="U708" s="27" t="s">
        <v>278</v>
      </c>
      <c r="V708" s="26">
        <v>25.3</v>
      </c>
      <c r="W708" s="27" t="s">
        <v>213</v>
      </c>
      <c r="X708" s="26">
        <v>22.7</v>
      </c>
      <c r="Y708" s="27" t="s">
        <v>213</v>
      </c>
      <c r="Z708" s="26">
        <v>22.7</v>
      </c>
      <c r="AA708" s="27" t="s">
        <v>278</v>
      </c>
      <c r="AB708" s="26">
        <v>25.3</v>
      </c>
      <c r="AC708" s="27" t="s">
        <v>242</v>
      </c>
      <c r="AD708" s="26">
        <v>23</v>
      </c>
      <c r="AE708" s="27" t="s">
        <v>242</v>
      </c>
      <c r="AF708" s="26">
        <v>23</v>
      </c>
      <c r="AG708" s="27" t="s">
        <v>213</v>
      </c>
      <c r="AH708" s="26">
        <v>22.7</v>
      </c>
      <c r="AI708" s="27" t="s">
        <v>260</v>
      </c>
      <c r="AJ708" s="26">
        <v>23.6</v>
      </c>
      <c r="AK708" s="27" t="s">
        <v>242</v>
      </c>
      <c r="AL708" s="26">
        <v>23</v>
      </c>
      <c r="AM708" s="110" t="s">
        <v>198</v>
      </c>
      <c r="AN708" s="111">
        <v>1.4</v>
      </c>
      <c r="AO708" s="27" t="s">
        <v>213</v>
      </c>
      <c r="AP708" s="26">
        <v>22.7</v>
      </c>
      <c r="AQ708" s="110" t="s">
        <v>172</v>
      </c>
      <c r="AR708" s="111">
        <v>11.2</v>
      </c>
      <c r="AS708" s="110" t="s">
        <v>165</v>
      </c>
      <c r="AT708" s="111">
        <v>9.6999999999999993</v>
      </c>
      <c r="AU708" s="110" t="s">
        <v>172</v>
      </c>
      <c r="AV708" s="111">
        <v>11.2</v>
      </c>
    </row>
    <row r="709" spans="1:48" s="16" customFormat="1" x14ac:dyDescent="0.25">
      <c r="A709" s="12"/>
      <c r="B709" s="13"/>
      <c r="C709" s="14"/>
      <c r="E709" s="27"/>
      <c r="F709" s="26"/>
      <c r="G709" s="27"/>
      <c r="H709" s="26"/>
      <c r="I709" s="27"/>
      <c r="J709" s="26"/>
      <c r="K709" s="110" t="s">
        <v>311</v>
      </c>
      <c r="L709" s="111">
        <v>7.8</v>
      </c>
      <c r="M709" s="27" t="s">
        <v>278</v>
      </c>
      <c r="N709" s="26">
        <v>25.3</v>
      </c>
      <c r="O709" s="110" t="s">
        <v>172</v>
      </c>
      <c r="P709" s="111">
        <v>11.2</v>
      </c>
      <c r="Q709" s="27" t="s">
        <v>278</v>
      </c>
      <c r="R709" s="26">
        <v>25.3</v>
      </c>
      <c r="S709" s="27" t="s">
        <v>242</v>
      </c>
      <c r="T709" s="26">
        <v>23</v>
      </c>
      <c r="U709" s="27"/>
      <c r="V709" s="26"/>
      <c r="W709" s="27"/>
      <c r="X709" s="26"/>
      <c r="Y709" s="27"/>
      <c r="Z709" s="26"/>
      <c r="AA709" s="27"/>
      <c r="AB709" s="26"/>
      <c r="AC709" s="27" t="s">
        <v>213</v>
      </c>
      <c r="AD709" s="26">
        <v>22.7</v>
      </c>
      <c r="AE709" s="27" t="s">
        <v>213</v>
      </c>
      <c r="AF709" s="26">
        <v>22.7</v>
      </c>
      <c r="AG709" s="27"/>
      <c r="AH709" s="26"/>
      <c r="AI709" s="27" t="s">
        <v>278</v>
      </c>
      <c r="AJ709" s="26">
        <v>25.3</v>
      </c>
      <c r="AK709" s="110" t="s">
        <v>307</v>
      </c>
      <c r="AL709" s="111">
        <v>10.5</v>
      </c>
      <c r="AM709" s="27"/>
      <c r="AN709" s="26"/>
      <c r="AO709" s="27"/>
      <c r="AP709" s="26"/>
      <c r="AQ709" s="27" t="s">
        <v>223</v>
      </c>
      <c r="AR709" s="26">
        <v>26.6</v>
      </c>
      <c r="AS709" s="27" t="s">
        <v>213</v>
      </c>
      <c r="AT709" s="26">
        <v>22.7</v>
      </c>
      <c r="AU709" s="27"/>
      <c r="AV709" s="26"/>
    </row>
    <row r="710" spans="1:48" s="16" customFormat="1" x14ac:dyDescent="0.25">
      <c r="A710" s="12"/>
      <c r="B710" s="13"/>
      <c r="C710" s="14"/>
      <c r="E710" s="27"/>
      <c r="F710" s="26"/>
      <c r="G710" s="27"/>
      <c r="H710" s="26"/>
      <c r="I710" s="27"/>
      <c r="J710" s="26"/>
      <c r="K710" s="27" t="s">
        <v>278</v>
      </c>
      <c r="L710" s="26">
        <v>25.3</v>
      </c>
      <c r="M710" s="27"/>
      <c r="N710" s="26"/>
      <c r="O710" s="27" t="s">
        <v>223</v>
      </c>
      <c r="P710" s="26">
        <v>26.6</v>
      </c>
      <c r="Q710" s="27"/>
      <c r="R710" s="26"/>
      <c r="S710" s="27" t="s">
        <v>278</v>
      </c>
      <c r="T710" s="26">
        <v>25.3</v>
      </c>
      <c r="U710" s="27"/>
      <c r="V710" s="26"/>
      <c r="W710" s="27"/>
      <c r="X710" s="26"/>
      <c r="Y710" s="27"/>
      <c r="Z710" s="26"/>
      <c r="AA710" s="27"/>
      <c r="AB710" s="26"/>
      <c r="AC710" s="110" t="s">
        <v>311</v>
      </c>
      <c r="AD710" s="111">
        <v>7.8</v>
      </c>
      <c r="AE710" s="27"/>
      <c r="AF710" s="26"/>
      <c r="AG710" s="27"/>
      <c r="AH710" s="26"/>
      <c r="AI710" s="27"/>
      <c r="AJ710" s="26"/>
      <c r="AK710" s="110" t="s">
        <v>172</v>
      </c>
      <c r="AL710" s="111">
        <v>11.2</v>
      </c>
      <c r="AM710" s="27"/>
      <c r="AN710" s="26"/>
      <c r="AO710" s="27"/>
      <c r="AP710" s="26"/>
      <c r="AQ710" s="27" t="s">
        <v>213</v>
      </c>
      <c r="AR710" s="26">
        <v>22.7</v>
      </c>
      <c r="AS710" s="27" t="s">
        <v>278</v>
      </c>
      <c r="AT710" s="26">
        <v>25.3</v>
      </c>
      <c r="AU710" s="27"/>
      <c r="AV710" s="26"/>
    </row>
    <row r="711" spans="1:48" s="16" customFormat="1" x14ac:dyDescent="0.25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/>
      <c r="AB711" s="26"/>
      <c r="AC711" s="27" t="s">
        <v>278</v>
      </c>
      <c r="AD711" s="26">
        <v>25.3</v>
      </c>
      <c r="AE711" s="27"/>
      <c r="AF711" s="26"/>
      <c r="AG711" s="27"/>
      <c r="AH711" s="26"/>
      <c r="AI711" s="27"/>
      <c r="AJ711" s="26"/>
      <c r="AK711" s="27" t="s">
        <v>278</v>
      </c>
      <c r="AL711" s="26">
        <v>25.3</v>
      </c>
      <c r="AM711" s="27"/>
      <c r="AN711" s="26"/>
      <c r="AO711" s="27"/>
      <c r="AP711" s="26"/>
      <c r="AQ711" s="27"/>
      <c r="AR711" s="26"/>
      <c r="AS711" s="27"/>
      <c r="AT711" s="26"/>
      <c r="AU711" s="27"/>
      <c r="AV711" s="26"/>
    </row>
    <row r="712" spans="1:48" s="16" customFormat="1" x14ac:dyDescent="0.25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  <c r="AU712" s="27"/>
      <c r="AV712" s="26"/>
    </row>
    <row r="713" spans="1:48" s="10" customFormat="1" x14ac:dyDescent="0.25">
      <c r="A713" s="12"/>
      <c r="B713" s="13"/>
      <c r="C713" s="14"/>
      <c r="E713" s="17"/>
      <c r="F713" s="15">
        <f>SUM(F704:F712)</f>
        <v>235.20000000000002</v>
      </c>
      <c r="G713" s="17"/>
      <c r="H713" s="15"/>
      <c r="I713" s="17"/>
      <c r="J713" s="15">
        <f>SUM(J704:J712)</f>
        <v>198.9</v>
      </c>
      <c r="K713" s="18"/>
      <c r="L713" s="15">
        <f>SUM(L704:L712)</f>
        <v>441.1</v>
      </c>
      <c r="M713" s="17"/>
      <c r="N713" s="15">
        <f>SUM(N704:N712)</f>
        <v>430.09999999999997</v>
      </c>
      <c r="O713" s="17"/>
      <c r="P713" s="15">
        <f>SUM(P704:P712)</f>
        <v>373.4</v>
      </c>
      <c r="Q713" s="17"/>
      <c r="R713" s="15">
        <f>SUM(R704:R712)</f>
        <v>394.2</v>
      </c>
      <c r="S713" s="17"/>
      <c r="T713" s="15">
        <f>SUM(T704:T712)</f>
        <v>424.3</v>
      </c>
      <c r="U713" s="17"/>
      <c r="V713" s="15">
        <f>SUM(V704:V712)</f>
        <v>319.00000000000006</v>
      </c>
      <c r="W713" s="17"/>
      <c r="X713" s="15">
        <f>SUM(X704:X712)</f>
        <v>259.60000000000002</v>
      </c>
      <c r="Y713" s="17"/>
      <c r="Z713" s="15">
        <f>SUM(Z704:Z712)</f>
        <v>280.39999999999998</v>
      </c>
      <c r="AA713" s="17"/>
      <c r="AB713" s="15">
        <f>SUM(AB704:AB712)</f>
        <v>289.40000000000003</v>
      </c>
      <c r="AC713" s="17"/>
      <c r="AD713" s="15">
        <f>SUM(AD704:AD712)</f>
        <v>478.59999999999997</v>
      </c>
      <c r="AE713" s="17"/>
      <c r="AF713" s="15">
        <f>SUM(AF704:AF712)</f>
        <v>343.79999999999995</v>
      </c>
      <c r="AG713" s="17"/>
      <c r="AH713" s="15">
        <f>SUM(AH704:AH712)</f>
        <v>307.39999999999998</v>
      </c>
      <c r="AI713" s="17"/>
      <c r="AJ713" s="15">
        <f>SUM(AJ704:AJ712)</f>
        <v>428.3</v>
      </c>
      <c r="AK713" s="17"/>
      <c r="AL713" s="15">
        <f>SUM(AL704:AL712)</f>
        <v>502</v>
      </c>
      <c r="AM713" s="17"/>
      <c r="AN713" s="15">
        <f>SUM(AN704:AN712)</f>
        <v>237.10000000000002</v>
      </c>
      <c r="AO713" s="18"/>
      <c r="AP713" s="15">
        <f>SUM(AP704:AP712)</f>
        <v>313.39999999999998</v>
      </c>
      <c r="AQ713" s="18"/>
      <c r="AR713" s="15">
        <f>SUM(AR704:AR712)</f>
        <v>409.20000000000005</v>
      </c>
      <c r="AS713" s="17"/>
      <c r="AT713" s="15">
        <f>SUM(AT704:AT712)</f>
        <v>406.70000000000005</v>
      </c>
      <c r="AU713" s="17"/>
      <c r="AV713" s="15">
        <f>SUM(AV704:AV712)</f>
        <v>323.59999999999997</v>
      </c>
    </row>
    <row r="714" spans="1:48" x14ac:dyDescent="0.25">
      <c r="A714" s="12"/>
      <c r="B714" s="13"/>
      <c r="C714" s="14"/>
      <c r="E714" s="27"/>
      <c r="F714" s="26"/>
      <c r="G714" s="27"/>
      <c r="H714" s="26"/>
      <c r="I714" s="27"/>
      <c r="J714" s="26"/>
      <c r="K714" s="28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7"/>
      <c r="AN714" s="26"/>
      <c r="AO714" s="28"/>
      <c r="AP714" s="26"/>
      <c r="AQ714" s="28"/>
      <c r="AR714" s="26"/>
      <c r="AS714" s="27"/>
      <c r="AT714" s="26"/>
      <c r="AU714" s="27"/>
      <c r="AV714" s="26"/>
    </row>
    <row r="715" spans="1:48" s="16" customFormat="1" x14ac:dyDescent="0.25">
      <c r="A715" s="12"/>
      <c r="B715" s="13"/>
      <c r="C715" s="14"/>
      <c r="E715" s="27" t="s">
        <v>242</v>
      </c>
      <c r="F715" s="26">
        <v>26.1</v>
      </c>
      <c r="G715" s="27"/>
      <c r="H715" s="26"/>
      <c r="I715" s="27" t="s">
        <v>242</v>
      </c>
      <c r="J715" s="26">
        <v>26.1</v>
      </c>
      <c r="K715" s="27" t="s">
        <v>242</v>
      </c>
      <c r="L715" s="26">
        <v>26.1</v>
      </c>
      <c r="M715" s="112" t="s">
        <v>217</v>
      </c>
      <c r="N715" s="113">
        <v>57.4</v>
      </c>
      <c r="O715" s="27" t="s">
        <v>183</v>
      </c>
      <c r="P715" s="26">
        <v>30.6</v>
      </c>
      <c r="Q715" s="27" t="s">
        <v>242</v>
      </c>
      <c r="R715" s="26">
        <v>26.1</v>
      </c>
      <c r="S715" s="27" t="s">
        <v>217</v>
      </c>
      <c r="T715" s="26">
        <v>25.5</v>
      </c>
      <c r="U715" s="27" t="s">
        <v>242</v>
      </c>
      <c r="V715" s="26">
        <v>26.1</v>
      </c>
      <c r="W715" s="27" t="s">
        <v>242</v>
      </c>
      <c r="X715" s="26">
        <v>26.1</v>
      </c>
      <c r="Y715" s="27" t="s">
        <v>217</v>
      </c>
      <c r="Z715" s="26">
        <v>25.5</v>
      </c>
      <c r="AA715" s="27" t="s">
        <v>242</v>
      </c>
      <c r="AB715" s="26">
        <v>26.1</v>
      </c>
      <c r="AC715" s="27" t="s">
        <v>217</v>
      </c>
      <c r="AD715" s="26">
        <v>25.5</v>
      </c>
      <c r="AE715" s="27" t="s">
        <v>217</v>
      </c>
      <c r="AF715" s="26">
        <v>25.5</v>
      </c>
      <c r="AG715" s="27" t="s">
        <v>242</v>
      </c>
      <c r="AH715" s="26">
        <v>26.1</v>
      </c>
      <c r="AI715" s="27" t="s">
        <v>242</v>
      </c>
      <c r="AJ715" s="26">
        <v>26.1</v>
      </c>
      <c r="AK715" s="27" t="s">
        <v>217</v>
      </c>
      <c r="AL715" s="26">
        <v>25.5</v>
      </c>
      <c r="AM715" s="27" t="s">
        <v>242</v>
      </c>
      <c r="AN715" s="26">
        <v>26.1</v>
      </c>
      <c r="AO715" s="27" t="s">
        <v>242</v>
      </c>
      <c r="AP715" s="26">
        <v>26.1</v>
      </c>
      <c r="AQ715" s="27" t="s">
        <v>242</v>
      </c>
      <c r="AR715" s="26">
        <v>26.1</v>
      </c>
      <c r="AS715" s="27" t="s">
        <v>242</v>
      </c>
      <c r="AT715" s="26">
        <v>26.1</v>
      </c>
      <c r="AU715" s="112" t="s">
        <v>192</v>
      </c>
      <c r="AV715" s="113">
        <v>55.6</v>
      </c>
    </row>
    <row r="716" spans="1:48" s="16" customFormat="1" x14ac:dyDescent="0.25">
      <c r="A716" s="12"/>
      <c r="B716" s="13"/>
      <c r="C716" s="14"/>
      <c r="E716" s="27"/>
      <c r="F716" s="26"/>
      <c r="G716" s="27"/>
      <c r="H716" s="26"/>
      <c r="I716" s="110" t="s">
        <v>213</v>
      </c>
      <c r="J716" s="111">
        <v>6.9</v>
      </c>
      <c r="K716" s="110" t="s">
        <v>213</v>
      </c>
      <c r="L716" s="111">
        <v>6.9</v>
      </c>
      <c r="M716" s="27" t="s">
        <v>242</v>
      </c>
      <c r="N716" s="26">
        <v>26.1</v>
      </c>
      <c r="O716" s="27" t="s">
        <v>242</v>
      </c>
      <c r="P716" s="26">
        <v>26.1</v>
      </c>
      <c r="Q716" s="110" t="s">
        <v>213</v>
      </c>
      <c r="R716" s="111">
        <v>6.9</v>
      </c>
      <c r="S716" s="27" t="s">
        <v>242</v>
      </c>
      <c r="T716" s="26">
        <v>26.1</v>
      </c>
      <c r="U716" s="110" t="s">
        <v>260</v>
      </c>
      <c r="V716" s="111">
        <v>3.1</v>
      </c>
      <c r="W716" s="110" t="s">
        <v>213</v>
      </c>
      <c r="X716" s="111">
        <v>6.9</v>
      </c>
      <c r="Y716" s="27" t="s">
        <v>242</v>
      </c>
      <c r="Z716" s="26">
        <v>26.1</v>
      </c>
      <c r="AA716" s="27" t="s">
        <v>278</v>
      </c>
      <c r="AB716" s="26">
        <v>28.7</v>
      </c>
      <c r="AC716" s="27" t="s">
        <v>242</v>
      </c>
      <c r="AD716" s="26">
        <v>26.1</v>
      </c>
      <c r="AE716" s="27" t="s">
        <v>242</v>
      </c>
      <c r="AF716" s="26">
        <v>26.1</v>
      </c>
      <c r="AG716" s="110" t="s">
        <v>213</v>
      </c>
      <c r="AH716" s="111">
        <v>6.9</v>
      </c>
      <c r="AI716" s="110" t="s">
        <v>213</v>
      </c>
      <c r="AJ716" s="111">
        <v>6.9</v>
      </c>
      <c r="AK716" s="27" t="s">
        <v>183</v>
      </c>
      <c r="AL716" s="26">
        <v>30.6</v>
      </c>
      <c r="AM716" s="110" t="s">
        <v>213</v>
      </c>
      <c r="AN716" s="111">
        <v>6.9</v>
      </c>
      <c r="AO716" s="110" t="s">
        <v>213</v>
      </c>
      <c r="AP716" s="111">
        <v>6.9</v>
      </c>
      <c r="AQ716" s="110" t="s">
        <v>223</v>
      </c>
      <c r="AR716" s="111">
        <v>10.7</v>
      </c>
      <c r="AS716" s="110" t="s">
        <v>213</v>
      </c>
      <c r="AT716" s="111">
        <v>6.9</v>
      </c>
      <c r="AU716" s="27" t="s">
        <v>242</v>
      </c>
      <c r="AV716" s="26">
        <v>26.1</v>
      </c>
    </row>
    <row r="717" spans="1:48" s="16" customFormat="1" x14ac:dyDescent="0.25">
      <c r="A717" s="12"/>
      <c r="B717" s="13"/>
      <c r="C717" s="14"/>
      <c r="E717" s="27"/>
      <c r="F717" s="26"/>
      <c r="G717" s="27"/>
      <c r="H717" s="26"/>
      <c r="I717" s="27"/>
      <c r="J717" s="26"/>
      <c r="K717" s="27" t="s">
        <v>278</v>
      </c>
      <c r="L717" s="26">
        <v>28.7</v>
      </c>
      <c r="M717" s="110" t="s">
        <v>213</v>
      </c>
      <c r="N717" s="111">
        <v>6.9</v>
      </c>
      <c r="O717" s="110" t="s">
        <v>223</v>
      </c>
      <c r="P717" s="111">
        <v>10.7</v>
      </c>
      <c r="Q717" s="110" t="s">
        <v>260</v>
      </c>
      <c r="R717" s="111">
        <v>3.1</v>
      </c>
      <c r="S717" s="27" t="s">
        <v>278</v>
      </c>
      <c r="T717" s="26">
        <v>28.7</v>
      </c>
      <c r="U717" s="27" t="s">
        <v>278</v>
      </c>
      <c r="V717" s="26">
        <v>28.7</v>
      </c>
      <c r="W717" s="27"/>
      <c r="X717" s="26"/>
      <c r="Y717" s="110" t="s">
        <v>213</v>
      </c>
      <c r="Z717" s="111">
        <v>6.9</v>
      </c>
      <c r="AA717" s="27"/>
      <c r="AB717" s="26"/>
      <c r="AC717" s="110" t="s">
        <v>213</v>
      </c>
      <c r="AD717" s="111">
        <v>6.9</v>
      </c>
      <c r="AE717" s="110" t="s">
        <v>213</v>
      </c>
      <c r="AF717" s="111">
        <v>6.9</v>
      </c>
      <c r="AG717" s="27"/>
      <c r="AH717" s="26"/>
      <c r="AI717" s="110" t="s">
        <v>260</v>
      </c>
      <c r="AJ717" s="111">
        <v>3.1</v>
      </c>
      <c r="AK717" s="27" t="s">
        <v>242</v>
      </c>
      <c r="AL717" s="26">
        <v>26.1</v>
      </c>
      <c r="AM717" s="27"/>
      <c r="AN717" s="26"/>
      <c r="AO717" s="27"/>
      <c r="AP717" s="26"/>
      <c r="AQ717" s="110" t="s">
        <v>213</v>
      </c>
      <c r="AR717" s="111">
        <v>6.9</v>
      </c>
      <c r="AS717" s="27" t="s">
        <v>278</v>
      </c>
      <c r="AT717" s="26">
        <v>28.7</v>
      </c>
      <c r="AU717" s="27"/>
      <c r="AV717" s="26"/>
    </row>
    <row r="718" spans="1:48" s="16" customFormat="1" x14ac:dyDescent="0.25">
      <c r="A718" s="12"/>
      <c r="B718" s="13"/>
      <c r="C718" s="14"/>
      <c r="E718" s="27"/>
      <c r="F718" s="26"/>
      <c r="G718" s="27"/>
      <c r="H718" s="26"/>
      <c r="I718" s="27"/>
      <c r="J718" s="26"/>
      <c r="K718" s="27"/>
      <c r="L718" s="26"/>
      <c r="M718" s="27" t="s">
        <v>278</v>
      </c>
      <c r="N718" s="26">
        <v>28.7</v>
      </c>
      <c r="O718" s="27"/>
      <c r="P718" s="26"/>
      <c r="Q718" s="27" t="s">
        <v>278</v>
      </c>
      <c r="R718" s="26">
        <v>28.7</v>
      </c>
      <c r="S718" s="27"/>
      <c r="T718" s="26"/>
      <c r="U718" s="27"/>
      <c r="V718" s="26"/>
      <c r="W718" s="27"/>
      <c r="X718" s="26"/>
      <c r="Y718" s="27"/>
      <c r="Z718" s="26"/>
      <c r="AA718" s="27"/>
      <c r="AB718" s="26"/>
      <c r="AC718" s="27" t="s">
        <v>278</v>
      </c>
      <c r="AD718" s="26">
        <v>28.7</v>
      </c>
      <c r="AE718" s="27"/>
      <c r="AF718" s="26"/>
      <c r="AG718" s="27"/>
      <c r="AH718" s="26"/>
      <c r="AI718" s="27" t="s">
        <v>278</v>
      </c>
      <c r="AJ718" s="26">
        <v>28.7</v>
      </c>
      <c r="AK718" s="27" t="s">
        <v>278</v>
      </c>
      <c r="AL718" s="26">
        <v>28.7</v>
      </c>
      <c r="AM718" s="27"/>
      <c r="AN718" s="26"/>
      <c r="AO718" s="27"/>
      <c r="AP718" s="26"/>
      <c r="AQ718" s="27"/>
      <c r="AR718" s="26"/>
      <c r="AS718" s="27"/>
      <c r="AT718" s="26"/>
      <c r="AU718" s="27"/>
      <c r="AV718" s="26"/>
    </row>
    <row r="719" spans="1:48" s="16" customFormat="1" x14ac:dyDescent="0.25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  <c r="AU719" s="27"/>
      <c r="AV719" s="26"/>
    </row>
    <row r="720" spans="1:48" s="10" customFormat="1" x14ac:dyDescent="0.25">
      <c r="A720" s="12"/>
      <c r="B720" s="13"/>
      <c r="C720" s="14"/>
      <c r="E720" s="17"/>
      <c r="F720" s="15">
        <f>SUM(F713:F719)</f>
        <v>261.3</v>
      </c>
      <c r="G720" s="17"/>
      <c r="H720" s="15"/>
      <c r="I720" s="17"/>
      <c r="J720" s="15">
        <f>SUM(J713:J719)</f>
        <v>231.9</v>
      </c>
      <c r="K720" s="18"/>
      <c r="L720" s="15">
        <f>SUM(L713:L719)</f>
        <v>502.8</v>
      </c>
      <c r="M720" s="17"/>
      <c r="N720" s="15">
        <f>SUM(N713:N719)</f>
        <v>549.19999999999993</v>
      </c>
      <c r="O720" s="17"/>
      <c r="P720" s="15">
        <f>SUM(P713:P719)</f>
        <v>440.8</v>
      </c>
      <c r="Q720" s="17"/>
      <c r="R720" s="15">
        <f>SUM(R713:R719)</f>
        <v>459</v>
      </c>
      <c r="S720" s="17"/>
      <c r="T720" s="15">
        <f>SUM(T713:T719)</f>
        <v>504.6</v>
      </c>
      <c r="U720" s="17"/>
      <c r="V720" s="15">
        <f>SUM(V713:V719)</f>
        <v>376.90000000000009</v>
      </c>
      <c r="W720" s="17"/>
      <c r="X720" s="15">
        <f>SUM(X713:X719)</f>
        <v>292.60000000000002</v>
      </c>
      <c r="Y720" s="17"/>
      <c r="Z720" s="15">
        <f>SUM(Z713:Z719)</f>
        <v>338.9</v>
      </c>
      <c r="AA720" s="17"/>
      <c r="AB720" s="15">
        <f>SUM(AB713:AB719)</f>
        <v>344.20000000000005</v>
      </c>
      <c r="AC720" s="17"/>
      <c r="AD720" s="15">
        <f>SUM(AD713:AD719)</f>
        <v>565.79999999999995</v>
      </c>
      <c r="AE720" s="17"/>
      <c r="AF720" s="15">
        <f>SUM(AF713:AF719)</f>
        <v>402.29999999999995</v>
      </c>
      <c r="AG720" s="17"/>
      <c r="AH720" s="15">
        <f>SUM(AH713:AH719)</f>
        <v>340.4</v>
      </c>
      <c r="AI720" s="17"/>
      <c r="AJ720" s="15">
        <f>SUM(AJ713:AJ719)</f>
        <v>493.1</v>
      </c>
      <c r="AK720" s="17"/>
      <c r="AL720" s="15">
        <f>SUM(AL713:AL719)</f>
        <v>612.90000000000009</v>
      </c>
      <c r="AM720" s="17"/>
      <c r="AN720" s="15">
        <f>SUM(AN713:AN719)</f>
        <v>270.10000000000002</v>
      </c>
      <c r="AO720" s="18"/>
      <c r="AP720" s="15">
        <f>SUM(AP713:AP719)</f>
        <v>346.4</v>
      </c>
      <c r="AQ720" s="18"/>
      <c r="AR720" s="15">
        <f>SUM(AR713:AR719)</f>
        <v>452.90000000000003</v>
      </c>
      <c r="AS720" s="17"/>
      <c r="AT720" s="15">
        <f>SUM(AT713:AT719)</f>
        <v>468.40000000000003</v>
      </c>
      <c r="AU720" s="17"/>
      <c r="AV720" s="15">
        <f>SUM(AV713:AV719)</f>
        <v>405.3</v>
      </c>
    </row>
    <row r="721" spans="1:48" ht="13.5" customHeight="1" x14ac:dyDescent="0.25">
      <c r="A721" s="12"/>
      <c r="B721" s="13"/>
      <c r="C721" s="14"/>
      <c r="E721" s="27"/>
      <c r="F721" s="26"/>
      <c r="G721" s="27"/>
      <c r="H721" s="26"/>
      <c r="I721" s="27"/>
      <c r="J721" s="26"/>
      <c r="K721" s="28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7"/>
      <c r="AN721" s="26"/>
      <c r="AO721" s="28"/>
      <c r="AP721" s="26"/>
      <c r="AQ721" s="28"/>
      <c r="AR721" s="26"/>
      <c r="AS721" s="27"/>
      <c r="AT721" s="26"/>
      <c r="AU721" s="27"/>
      <c r="AV721" s="26"/>
    </row>
    <row r="722" spans="1:48" s="16" customFormat="1" x14ac:dyDescent="0.25">
      <c r="A722" s="12"/>
      <c r="B722" s="13"/>
      <c r="C722" s="14"/>
      <c r="E722" s="110" t="s">
        <v>242</v>
      </c>
      <c r="F722" s="111">
        <v>4.9000000000000004</v>
      </c>
      <c r="G722" s="27"/>
      <c r="H722" s="26"/>
      <c r="I722" s="110" t="s">
        <v>242</v>
      </c>
      <c r="J722" s="111">
        <v>12.3</v>
      </c>
      <c r="K722" s="110" t="s">
        <v>242</v>
      </c>
      <c r="L722" s="111">
        <v>4.9000000000000004</v>
      </c>
      <c r="M722" s="27" t="s">
        <v>217</v>
      </c>
      <c r="N722" s="26">
        <v>27.5</v>
      </c>
      <c r="O722" s="110" t="s">
        <v>183</v>
      </c>
      <c r="P722" s="111">
        <v>10.199999999999999</v>
      </c>
      <c r="Q722" s="110" t="s">
        <v>242</v>
      </c>
      <c r="R722" s="111">
        <v>4.9000000000000004</v>
      </c>
      <c r="S722" s="27" t="s">
        <v>217</v>
      </c>
      <c r="T722" s="26">
        <v>27.5</v>
      </c>
      <c r="U722" s="110" t="s">
        <v>242</v>
      </c>
      <c r="V722" s="111">
        <v>4.9000000000000004</v>
      </c>
      <c r="W722" s="110" t="s">
        <v>242</v>
      </c>
      <c r="X722" s="111">
        <v>4.9000000000000004</v>
      </c>
      <c r="Y722" s="27" t="s">
        <v>217</v>
      </c>
      <c r="Z722" s="26">
        <v>27.5</v>
      </c>
      <c r="AA722" s="110" t="s">
        <v>242</v>
      </c>
      <c r="AB722" s="111">
        <v>4.9000000000000004</v>
      </c>
      <c r="AC722" s="27" t="s">
        <v>217</v>
      </c>
      <c r="AD722" s="26">
        <v>27.5</v>
      </c>
      <c r="AE722" s="27" t="s">
        <v>217</v>
      </c>
      <c r="AF722" s="26">
        <v>27.5</v>
      </c>
      <c r="AG722" s="110" t="s">
        <v>242</v>
      </c>
      <c r="AH722" s="111">
        <v>4.9000000000000004</v>
      </c>
      <c r="AI722" s="110" t="s">
        <v>242</v>
      </c>
      <c r="AJ722" s="111">
        <v>4.9000000000000004</v>
      </c>
      <c r="AK722" s="27" t="s">
        <v>217</v>
      </c>
      <c r="AL722" s="26">
        <v>27.5</v>
      </c>
      <c r="AM722" s="110" t="s">
        <v>242</v>
      </c>
      <c r="AN722" s="111">
        <v>12.3</v>
      </c>
      <c r="AO722" s="110" t="s">
        <v>242</v>
      </c>
      <c r="AP722" s="111">
        <v>4.9000000000000004</v>
      </c>
      <c r="AQ722" s="110" t="s">
        <v>242</v>
      </c>
      <c r="AR722" s="111">
        <v>12.3</v>
      </c>
      <c r="AS722" s="110" t="s">
        <v>242</v>
      </c>
      <c r="AT722" s="111">
        <v>4.9000000000000004</v>
      </c>
      <c r="AU722" s="27" t="s">
        <v>192</v>
      </c>
      <c r="AV722" s="26">
        <v>25</v>
      </c>
    </row>
    <row r="723" spans="1:48" s="16" customFormat="1" x14ac:dyDescent="0.25">
      <c r="A723" s="12"/>
      <c r="B723" s="13"/>
      <c r="C723" s="14"/>
      <c r="E723" s="27"/>
      <c r="F723" s="26"/>
      <c r="G723" s="27"/>
      <c r="H723" s="26"/>
      <c r="I723" s="27"/>
      <c r="J723" s="26"/>
      <c r="K723" s="27" t="s">
        <v>278</v>
      </c>
      <c r="L723" s="26">
        <v>30.8</v>
      </c>
      <c r="M723" s="110" t="s">
        <v>242</v>
      </c>
      <c r="N723" s="111">
        <v>4.9000000000000004</v>
      </c>
      <c r="O723" s="110" t="s">
        <v>242</v>
      </c>
      <c r="P723" s="111">
        <v>4.9000000000000004</v>
      </c>
      <c r="Q723" s="27" t="s">
        <v>278</v>
      </c>
      <c r="R723" s="26">
        <v>30.8</v>
      </c>
      <c r="S723" s="110" t="s">
        <v>242</v>
      </c>
      <c r="T723" s="111">
        <v>4.9000000000000004</v>
      </c>
      <c r="U723" s="27" t="s">
        <v>278</v>
      </c>
      <c r="V723" s="26">
        <v>30.8</v>
      </c>
      <c r="W723" s="27"/>
      <c r="X723" s="26"/>
      <c r="Y723" s="110" t="s">
        <v>242</v>
      </c>
      <c r="Z723" s="111">
        <v>4.9000000000000004</v>
      </c>
      <c r="AA723" s="27" t="s">
        <v>278</v>
      </c>
      <c r="AB723" s="26">
        <v>30.8</v>
      </c>
      <c r="AC723" s="110" t="s">
        <v>242</v>
      </c>
      <c r="AD723" s="111">
        <v>4.9000000000000004</v>
      </c>
      <c r="AE723" s="110" t="s">
        <v>242</v>
      </c>
      <c r="AF723" s="111">
        <v>4.9000000000000004</v>
      </c>
      <c r="AG723" s="27"/>
      <c r="AH723" s="26"/>
      <c r="AI723" s="27" t="s">
        <v>278</v>
      </c>
      <c r="AJ723" s="26">
        <v>30.8</v>
      </c>
      <c r="AK723" s="110" t="s">
        <v>183</v>
      </c>
      <c r="AL723" s="111">
        <v>4.0999999999999996</v>
      </c>
      <c r="AM723" s="27"/>
      <c r="AN723" s="26"/>
      <c r="AO723" s="27"/>
      <c r="AP723" s="26"/>
      <c r="AQ723" s="27"/>
      <c r="AR723" s="26"/>
      <c r="AS723" s="27" t="s">
        <v>278</v>
      </c>
      <c r="AT723" s="26">
        <v>30.8</v>
      </c>
      <c r="AU723" s="110" t="s">
        <v>242</v>
      </c>
      <c r="AV723" s="111">
        <v>4.9000000000000004</v>
      </c>
    </row>
    <row r="724" spans="1:48" s="16" customFormat="1" x14ac:dyDescent="0.25">
      <c r="A724" s="12"/>
      <c r="B724" s="13"/>
      <c r="C724" s="14"/>
      <c r="E724" s="27"/>
      <c r="F724" s="26"/>
      <c r="G724" s="27"/>
      <c r="H724" s="26"/>
      <c r="I724" s="27"/>
      <c r="J724" s="26"/>
      <c r="K724" s="27"/>
      <c r="L724" s="26"/>
      <c r="M724" s="27" t="s">
        <v>278</v>
      </c>
      <c r="N724" s="26">
        <v>30.8</v>
      </c>
      <c r="O724" s="27"/>
      <c r="P724" s="26"/>
      <c r="Q724" s="27"/>
      <c r="R724" s="26"/>
      <c r="S724" s="27" t="s">
        <v>278</v>
      </c>
      <c r="T724" s="26">
        <v>30.8</v>
      </c>
      <c r="U724" s="27"/>
      <c r="V724" s="26"/>
      <c r="W724" s="27"/>
      <c r="X724" s="26"/>
      <c r="Y724" s="27"/>
      <c r="Z724" s="26"/>
      <c r="AA724" s="27"/>
      <c r="AB724" s="26"/>
      <c r="AC724" s="27" t="s">
        <v>278</v>
      </c>
      <c r="AD724" s="26">
        <v>30.8</v>
      </c>
      <c r="AE724" s="27"/>
      <c r="AF724" s="26"/>
      <c r="AG724" s="27"/>
      <c r="AH724" s="26"/>
      <c r="AI724" s="27"/>
      <c r="AJ724" s="26"/>
      <c r="AK724" s="110" t="s">
        <v>242</v>
      </c>
      <c r="AL724" s="111">
        <v>4.9000000000000004</v>
      </c>
      <c r="AM724" s="27"/>
      <c r="AN724" s="26"/>
      <c r="AO724" s="27"/>
      <c r="AP724" s="26"/>
      <c r="AQ724" s="27"/>
      <c r="AR724" s="26"/>
      <c r="AS724" s="27"/>
      <c r="AT724" s="26"/>
      <c r="AU724" s="27"/>
      <c r="AV724" s="26"/>
    </row>
    <row r="725" spans="1:48" s="16" customFormat="1" x14ac:dyDescent="0.25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/>
      <c r="AJ725" s="26"/>
      <c r="AK725" s="27" t="s">
        <v>278</v>
      </c>
      <c r="AL725" s="26">
        <v>30.8</v>
      </c>
      <c r="AM725" s="27"/>
      <c r="AN725" s="26"/>
      <c r="AO725" s="27"/>
      <c r="AP725" s="26"/>
      <c r="AQ725" s="27"/>
      <c r="AR725" s="26"/>
      <c r="AS725" s="27"/>
      <c r="AT725" s="26"/>
      <c r="AU725" s="27"/>
      <c r="AV725" s="26"/>
    </row>
    <row r="726" spans="1:48" s="16" customFormat="1" x14ac:dyDescent="0.25">
      <c r="A726" s="12"/>
      <c r="B726" s="13"/>
      <c r="C726" s="14"/>
      <c r="E726" s="27"/>
      <c r="F726" s="26"/>
      <c r="G726" s="11"/>
      <c r="H726" s="26"/>
      <c r="I726" s="11"/>
      <c r="J726" s="26"/>
      <c r="K726" s="27"/>
      <c r="L726" s="26"/>
      <c r="M726" s="27"/>
      <c r="N726" s="26"/>
      <c r="O726" s="27"/>
      <c r="P726" s="26"/>
      <c r="Q726" s="27"/>
      <c r="R726" s="26"/>
      <c r="S726" s="27"/>
      <c r="T726" s="26"/>
      <c r="U726" s="11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  <c r="AU726" s="27"/>
      <c r="AV726" s="26"/>
    </row>
    <row r="727" spans="1:48" s="10" customFormat="1" x14ac:dyDescent="0.25">
      <c r="A727" s="12"/>
      <c r="B727" s="13"/>
      <c r="C727" s="14"/>
      <c r="E727" s="17"/>
      <c r="F727" s="15">
        <f>SUM(F720:F726)</f>
        <v>266.2</v>
      </c>
      <c r="G727" s="17"/>
      <c r="H727" s="15"/>
      <c r="I727" s="17"/>
      <c r="J727" s="15">
        <f>SUM(J720:J726)</f>
        <v>244.20000000000002</v>
      </c>
      <c r="K727" s="18"/>
      <c r="L727" s="15">
        <f>SUM(L720:L726)</f>
        <v>538.5</v>
      </c>
      <c r="M727" s="17"/>
      <c r="N727" s="15">
        <f>SUM(N720:N726)</f>
        <v>612.39999999999986</v>
      </c>
      <c r="O727" s="17"/>
      <c r="P727" s="15">
        <f>SUM(P720:P726)</f>
        <v>455.9</v>
      </c>
      <c r="Q727" s="17"/>
      <c r="R727" s="15">
        <f>SUM(R720:R726)</f>
        <v>494.7</v>
      </c>
      <c r="S727" s="17"/>
      <c r="T727" s="15">
        <f>SUM(T720:T726)</f>
        <v>567.79999999999995</v>
      </c>
      <c r="U727" s="17"/>
      <c r="V727" s="15">
        <f>SUM(V720:V726)</f>
        <v>412.60000000000008</v>
      </c>
      <c r="W727" s="17"/>
      <c r="X727" s="15">
        <f>SUM(X720:X726)</f>
        <v>297.5</v>
      </c>
      <c r="Y727" s="17"/>
      <c r="Z727" s="15">
        <f>SUM(Z720:Z726)</f>
        <v>371.29999999999995</v>
      </c>
      <c r="AA727" s="17"/>
      <c r="AB727" s="15">
        <f>SUM(AB720:AB726)</f>
        <v>379.90000000000003</v>
      </c>
      <c r="AC727" s="17"/>
      <c r="AD727" s="15">
        <f>SUM(AD720:AD726)</f>
        <v>628.99999999999989</v>
      </c>
      <c r="AE727" s="17"/>
      <c r="AF727" s="15">
        <f>SUM(AF720:AF726)</f>
        <v>434.69999999999993</v>
      </c>
      <c r="AG727" s="17"/>
      <c r="AH727" s="15">
        <f>SUM(AH720:AH726)</f>
        <v>345.29999999999995</v>
      </c>
      <c r="AI727" s="17"/>
      <c r="AJ727" s="15">
        <f>SUM(AJ720:AJ726)</f>
        <v>528.79999999999995</v>
      </c>
      <c r="AK727" s="17"/>
      <c r="AL727" s="15">
        <f>SUM(AL720:AL726)</f>
        <v>680.2</v>
      </c>
      <c r="AM727" s="17"/>
      <c r="AN727" s="15">
        <f>SUM(AN720:AN726)</f>
        <v>282.40000000000003</v>
      </c>
      <c r="AO727" s="18"/>
      <c r="AP727" s="15">
        <f>SUM(AP720:AP726)</f>
        <v>351.29999999999995</v>
      </c>
      <c r="AQ727" s="18"/>
      <c r="AR727" s="15">
        <f>SUM(AR720:AR726)</f>
        <v>465.20000000000005</v>
      </c>
      <c r="AS727" s="17"/>
      <c r="AT727" s="15">
        <f>SUM(AT720:AT726)</f>
        <v>504.1</v>
      </c>
      <c r="AU727" s="17"/>
      <c r="AV727" s="15">
        <f>SUM(AV720:AV726)</f>
        <v>435.2</v>
      </c>
    </row>
    <row r="728" spans="1:48" x14ac:dyDescent="0.25">
      <c r="A728" s="12"/>
      <c r="B728" s="13"/>
      <c r="C728" s="14"/>
      <c r="E728" s="27"/>
      <c r="F728" s="26"/>
      <c r="G728" s="27"/>
      <c r="H728" s="26"/>
      <c r="I728" s="27"/>
      <c r="J728" s="26"/>
      <c r="K728" s="28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7"/>
      <c r="AN728" s="26"/>
      <c r="AO728" s="28"/>
      <c r="AP728" s="26"/>
      <c r="AQ728" s="28"/>
      <c r="AR728" s="26"/>
      <c r="AS728" s="27"/>
      <c r="AT728" s="26"/>
      <c r="AU728" s="27"/>
      <c r="AV728" s="26"/>
    </row>
    <row r="729" spans="1:48" s="16" customFormat="1" x14ac:dyDescent="0.25">
      <c r="A729" s="12"/>
      <c r="B729" s="13"/>
      <c r="C729" s="14"/>
      <c r="E729" s="27"/>
      <c r="F729" s="26"/>
      <c r="G729" s="27"/>
      <c r="H729" s="26"/>
      <c r="I729" s="27"/>
      <c r="J729" s="26"/>
      <c r="K729" s="27" t="s">
        <v>278</v>
      </c>
      <c r="L729" s="26">
        <v>25.8</v>
      </c>
      <c r="M729" s="27" t="s">
        <v>217</v>
      </c>
      <c r="N729" s="26">
        <v>25</v>
      </c>
      <c r="O729" s="27"/>
      <c r="P729" s="26"/>
      <c r="Q729" s="27" t="s">
        <v>278</v>
      </c>
      <c r="R729" s="26">
        <v>25.8</v>
      </c>
      <c r="S729" s="112" t="s">
        <v>217</v>
      </c>
      <c r="T729" s="113">
        <v>68.8</v>
      </c>
      <c r="U729" s="27" t="s">
        <v>278</v>
      </c>
      <c r="V729" s="26">
        <v>25.8</v>
      </c>
      <c r="W729" s="27"/>
      <c r="X729" s="26"/>
      <c r="Y729" s="27" t="s">
        <v>217</v>
      </c>
      <c r="Z729" s="26">
        <v>25</v>
      </c>
      <c r="AA729" s="112" t="s">
        <v>278</v>
      </c>
      <c r="AB729" s="113">
        <v>71</v>
      </c>
      <c r="AC729" s="27" t="s">
        <v>217</v>
      </c>
      <c r="AD729" s="26">
        <v>25</v>
      </c>
      <c r="AE729" s="27" t="s">
        <v>217</v>
      </c>
      <c r="AF729" s="26">
        <v>25</v>
      </c>
      <c r="AG729" s="27"/>
      <c r="AH729" s="26"/>
      <c r="AI729" s="27" t="s">
        <v>278</v>
      </c>
      <c r="AJ729" s="26">
        <v>25.8</v>
      </c>
      <c r="AK729" s="27" t="s">
        <v>217</v>
      </c>
      <c r="AL729" s="26">
        <v>25</v>
      </c>
      <c r="AM729" s="27"/>
      <c r="AN729" s="26"/>
      <c r="AO729" s="27"/>
      <c r="AP729" s="26"/>
      <c r="AQ729" s="27"/>
      <c r="AR729" s="26"/>
      <c r="AS729" s="27" t="s">
        <v>278</v>
      </c>
      <c r="AT729" s="26">
        <v>25.8</v>
      </c>
      <c r="AU729" s="110" t="s">
        <v>192</v>
      </c>
      <c r="AV729" s="111">
        <v>5</v>
      </c>
    </row>
    <row r="730" spans="1:48" s="16" customFormat="1" x14ac:dyDescent="0.25">
      <c r="A730" s="12"/>
      <c r="B730" s="13"/>
      <c r="C730" s="14"/>
      <c r="E730" s="27"/>
      <c r="F730" s="26"/>
      <c r="G730" s="27"/>
      <c r="H730" s="26"/>
      <c r="I730" s="27"/>
      <c r="J730" s="26"/>
      <c r="K730" s="27"/>
      <c r="L730" s="26"/>
      <c r="M730" s="27" t="s">
        <v>278</v>
      </c>
      <c r="N730" s="26">
        <v>25.8</v>
      </c>
      <c r="O730" s="27"/>
      <c r="P730" s="26"/>
      <c r="Q730" s="27"/>
      <c r="R730" s="26"/>
      <c r="S730" s="27" t="s">
        <v>278</v>
      </c>
      <c r="T730" s="26">
        <v>25.8</v>
      </c>
      <c r="U730" s="27"/>
      <c r="V730" s="26"/>
      <c r="W730" s="27"/>
      <c r="X730" s="26"/>
      <c r="Y730" s="27"/>
      <c r="Z730" s="26"/>
      <c r="AA730" s="27"/>
      <c r="AB730" s="26"/>
      <c r="AC730" s="27" t="s">
        <v>278</v>
      </c>
      <c r="AD730" s="26">
        <v>25.8</v>
      </c>
      <c r="AE730" s="27"/>
      <c r="AF730" s="26"/>
      <c r="AG730" s="27"/>
      <c r="AH730" s="26"/>
      <c r="AI730" s="27"/>
      <c r="AJ730" s="26"/>
      <c r="AK730" s="27" t="s">
        <v>278</v>
      </c>
      <c r="AL730" s="26">
        <v>25.8</v>
      </c>
      <c r="AM730" s="27"/>
      <c r="AN730" s="26"/>
      <c r="AO730" s="27"/>
      <c r="AP730" s="26"/>
      <c r="AQ730" s="27"/>
      <c r="AR730" s="26"/>
      <c r="AS730" s="27"/>
      <c r="AT730" s="26"/>
      <c r="AU730" s="27"/>
      <c r="AV730" s="26"/>
    </row>
    <row r="731" spans="1:48" s="16" customFormat="1" x14ac:dyDescent="0.25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  <c r="AU731" s="27"/>
      <c r="AV731" s="26"/>
    </row>
    <row r="732" spans="1:48" s="10" customFormat="1" ht="13.2" x14ac:dyDescent="0.25">
      <c r="A732" s="19"/>
      <c r="B732" s="20"/>
      <c r="C732" s="21"/>
      <c r="E732" s="17"/>
      <c r="F732" s="15">
        <f>SUM(F727:F731)</f>
        <v>266.2</v>
      </c>
      <c r="G732" s="17"/>
      <c r="H732" s="15"/>
      <c r="I732" s="17"/>
      <c r="J732" s="15">
        <f>SUM(J727:J731)</f>
        <v>244.20000000000002</v>
      </c>
      <c r="K732" s="18"/>
      <c r="L732" s="15">
        <f>SUM(L727:L731)</f>
        <v>564.29999999999995</v>
      </c>
      <c r="M732" s="17"/>
      <c r="N732" s="15">
        <f>SUM(N727:N731)</f>
        <v>663.19999999999982</v>
      </c>
      <c r="O732" s="17"/>
      <c r="P732" s="15">
        <f>SUM(P727:P731)</f>
        <v>455.9</v>
      </c>
      <c r="Q732" s="17"/>
      <c r="R732" s="15">
        <f>SUM(R727:R731)</f>
        <v>520.5</v>
      </c>
      <c r="S732" s="17"/>
      <c r="T732" s="15">
        <f>SUM(T727:T731)</f>
        <v>662.39999999999986</v>
      </c>
      <c r="U732" s="17"/>
      <c r="V732" s="15">
        <f>SUM(V727:V731)</f>
        <v>438.40000000000009</v>
      </c>
      <c r="W732" s="17"/>
      <c r="X732" s="15">
        <f>SUM(X727:X731)</f>
        <v>297.5</v>
      </c>
      <c r="Y732" s="17"/>
      <c r="Z732" s="15">
        <f>SUM(Z727:Z731)</f>
        <v>396.29999999999995</v>
      </c>
      <c r="AA732" s="17"/>
      <c r="AB732" s="15">
        <f>SUM(AB727:AB731)</f>
        <v>450.90000000000003</v>
      </c>
      <c r="AC732" s="17"/>
      <c r="AD732" s="15">
        <f>SUM(AD727:AD731)</f>
        <v>679.79999999999984</v>
      </c>
      <c r="AE732" s="17"/>
      <c r="AF732" s="15">
        <f>SUM(AF727:AF731)</f>
        <v>459.69999999999993</v>
      </c>
      <c r="AG732" s="17"/>
      <c r="AH732" s="15">
        <f>SUM(AH727:AH731)</f>
        <v>345.29999999999995</v>
      </c>
      <c r="AI732" s="17"/>
      <c r="AJ732" s="15">
        <f>SUM(AJ727:AJ731)</f>
        <v>554.59999999999991</v>
      </c>
      <c r="AK732" s="17"/>
      <c r="AL732" s="15">
        <f>SUM(AL727:AL731)</f>
        <v>731</v>
      </c>
      <c r="AM732" s="17"/>
      <c r="AN732" s="15">
        <f>SUM(AN727:AN731)</f>
        <v>282.40000000000003</v>
      </c>
      <c r="AO732" s="18"/>
      <c r="AP732" s="15">
        <f>SUM(AP727:AP731)</f>
        <v>351.29999999999995</v>
      </c>
      <c r="AQ732" s="18"/>
      <c r="AR732" s="15">
        <f>SUM(AR727:AR731)</f>
        <v>465.20000000000005</v>
      </c>
      <c r="AS732" s="17"/>
      <c r="AT732" s="15">
        <f>SUM(AT727:AT731)</f>
        <v>529.9</v>
      </c>
      <c r="AU732" s="17"/>
      <c r="AV732" s="15">
        <f>SUM(AV727:AV731)</f>
        <v>440.2</v>
      </c>
    </row>
    <row r="733" spans="1:48" x14ac:dyDescent="0.25">
      <c r="A733" s="12"/>
      <c r="B733" s="13"/>
      <c r="C733" s="14"/>
      <c r="E733" s="27"/>
      <c r="F733" s="26"/>
      <c r="G733" s="27"/>
      <c r="H733" s="26"/>
      <c r="I733" s="27"/>
      <c r="J733" s="26"/>
      <c r="K733" s="28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7"/>
      <c r="AN733" s="26"/>
      <c r="AO733" s="28"/>
      <c r="AP733" s="26"/>
      <c r="AQ733" s="28"/>
      <c r="AR733" s="26"/>
      <c r="AS733" s="27"/>
      <c r="AT733" s="26"/>
      <c r="AU733" s="27"/>
      <c r="AV733" s="26"/>
    </row>
    <row r="734" spans="1:48" s="16" customFormat="1" x14ac:dyDescent="0.25">
      <c r="A734" s="12"/>
      <c r="B734" s="13"/>
      <c r="C734" s="14"/>
      <c r="E734" s="27"/>
      <c r="F734" s="26"/>
      <c r="G734" s="27"/>
      <c r="H734" s="26"/>
      <c r="I734" s="27"/>
      <c r="J734" s="26"/>
      <c r="K734" s="114" t="s">
        <v>278</v>
      </c>
      <c r="L734" s="115">
        <v>100.4</v>
      </c>
      <c r="M734" s="110" t="s">
        <v>217</v>
      </c>
      <c r="N734" s="111">
        <v>6.7</v>
      </c>
      <c r="O734" s="27"/>
      <c r="P734" s="26"/>
      <c r="Q734" s="114" t="s">
        <v>278</v>
      </c>
      <c r="R734" s="115">
        <v>100.4</v>
      </c>
      <c r="S734" s="110" t="s">
        <v>217</v>
      </c>
      <c r="T734" s="111">
        <v>6.7</v>
      </c>
      <c r="U734" s="114" t="s">
        <v>278</v>
      </c>
      <c r="V734" s="115">
        <v>100.4</v>
      </c>
      <c r="W734" s="27"/>
      <c r="X734" s="26"/>
      <c r="Y734" s="110" t="s">
        <v>217</v>
      </c>
      <c r="Z734" s="111">
        <v>6.7</v>
      </c>
      <c r="AA734" s="114" t="s">
        <v>278</v>
      </c>
      <c r="AB734" s="115">
        <v>46.8</v>
      </c>
      <c r="AC734" s="110" t="s">
        <v>217</v>
      </c>
      <c r="AD734" s="111">
        <v>6.7</v>
      </c>
      <c r="AE734" s="110" t="s">
        <v>217</v>
      </c>
      <c r="AF734" s="111">
        <v>20.100000000000001</v>
      </c>
      <c r="AG734" s="27"/>
      <c r="AH734" s="26"/>
      <c r="AI734" s="114" t="s">
        <v>278</v>
      </c>
      <c r="AJ734" s="115">
        <v>100.4</v>
      </c>
      <c r="AK734" s="110" t="s">
        <v>217</v>
      </c>
      <c r="AL734" s="111">
        <v>6.7</v>
      </c>
      <c r="AM734" s="27"/>
      <c r="AN734" s="26"/>
      <c r="AO734" s="27"/>
      <c r="AP734" s="26"/>
      <c r="AQ734" s="27"/>
      <c r="AR734" s="26"/>
      <c r="AS734" s="114" t="s">
        <v>278</v>
      </c>
      <c r="AT734" s="115">
        <v>100.4</v>
      </c>
      <c r="AU734" s="27"/>
      <c r="AV734" s="26"/>
    </row>
    <row r="735" spans="1:48" s="16" customFormat="1" x14ac:dyDescent="0.25">
      <c r="A735" s="12"/>
      <c r="B735" s="13"/>
      <c r="C735" s="14"/>
      <c r="E735" s="27"/>
      <c r="F735" s="26"/>
      <c r="G735" s="27"/>
      <c r="H735" s="26"/>
      <c r="I735" s="27"/>
      <c r="J735" s="26"/>
      <c r="K735" s="27"/>
      <c r="L735" s="26"/>
      <c r="M735" s="114" t="s">
        <v>278</v>
      </c>
      <c r="N735" s="115">
        <v>46.8</v>
      </c>
      <c r="O735" s="27"/>
      <c r="P735" s="26"/>
      <c r="Q735" s="27"/>
      <c r="R735" s="26"/>
      <c r="S735" s="114" t="s">
        <v>278</v>
      </c>
      <c r="T735" s="115">
        <v>46.8</v>
      </c>
      <c r="U735" s="27"/>
      <c r="V735" s="26"/>
      <c r="W735" s="27"/>
      <c r="X735" s="26"/>
      <c r="Y735" s="27"/>
      <c r="Z735" s="26"/>
      <c r="AA735" s="27"/>
      <c r="AB735" s="26"/>
      <c r="AC735" s="114" t="s">
        <v>278</v>
      </c>
      <c r="AD735" s="115">
        <v>100.4</v>
      </c>
      <c r="AE735" s="27"/>
      <c r="AF735" s="26"/>
      <c r="AG735" s="27"/>
      <c r="AH735" s="26"/>
      <c r="AI735" s="27"/>
      <c r="AJ735" s="26"/>
      <c r="AK735" s="114" t="s">
        <v>278</v>
      </c>
      <c r="AL735" s="115">
        <v>100.4</v>
      </c>
      <c r="AM735" s="27"/>
      <c r="AN735" s="26"/>
      <c r="AO735" s="27"/>
      <c r="AP735" s="26"/>
      <c r="AQ735" s="27"/>
      <c r="AR735" s="26"/>
      <c r="AS735" s="27"/>
      <c r="AT735" s="26"/>
      <c r="AU735" s="27"/>
      <c r="AV735" s="26"/>
    </row>
    <row r="736" spans="1:48" x14ac:dyDescent="0.25">
      <c r="A736" s="12"/>
      <c r="B736" s="13"/>
      <c r="C736" s="14"/>
      <c r="E736" s="27"/>
      <c r="F736" s="26"/>
      <c r="G736" s="27"/>
      <c r="H736" s="26"/>
      <c r="I736" s="27"/>
      <c r="J736" s="26"/>
      <c r="K736" s="28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7"/>
      <c r="AN736" s="26"/>
      <c r="AO736" s="28"/>
      <c r="AP736" s="26"/>
      <c r="AQ736" s="28"/>
      <c r="AR736" s="26"/>
      <c r="AS736" s="27"/>
      <c r="AT736" s="26"/>
      <c r="AU736" s="27"/>
      <c r="AV736" s="26"/>
    </row>
    <row r="737" spans="1:48" s="10" customFormat="1" ht="13.2" x14ac:dyDescent="0.25">
      <c r="A737" s="19"/>
      <c r="B737" s="20"/>
      <c r="C737" s="22" t="s">
        <v>41</v>
      </c>
      <c r="D737" s="23"/>
      <c r="E737" s="24"/>
      <c r="F737" s="25">
        <f>SUM(F732:F736)</f>
        <v>266.2</v>
      </c>
      <c r="G737" s="24"/>
      <c r="H737" s="25"/>
      <c r="I737" s="24"/>
      <c r="J737" s="25">
        <f>SUM(J732:J736)</f>
        <v>244.20000000000002</v>
      </c>
      <c r="K737" s="24"/>
      <c r="L737" s="25">
        <f>SUM(L732:L736)</f>
        <v>664.69999999999993</v>
      </c>
      <c r="M737" s="24"/>
      <c r="N737" s="25">
        <f>SUM(N732:N736)</f>
        <v>716.69999999999982</v>
      </c>
      <c r="O737" s="24"/>
      <c r="P737" s="25">
        <f>SUM(P732:P736)</f>
        <v>455.9</v>
      </c>
      <c r="Q737" s="24"/>
      <c r="R737" s="25">
        <f>SUM(R732:R736)</f>
        <v>620.9</v>
      </c>
      <c r="S737" s="24"/>
      <c r="T737" s="25">
        <f>SUM(T732:T736)</f>
        <v>715.89999999999986</v>
      </c>
      <c r="U737" s="24"/>
      <c r="V737" s="25">
        <f>SUM(V732:V736)</f>
        <v>538.80000000000007</v>
      </c>
      <c r="W737" s="24"/>
      <c r="X737" s="25">
        <f>SUM(X732:X736)</f>
        <v>297.5</v>
      </c>
      <c r="Y737" s="24"/>
      <c r="Z737" s="25">
        <f>SUM(Z732:Z736)</f>
        <v>402.99999999999994</v>
      </c>
      <c r="AA737" s="24"/>
      <c r="AB737" s="25">
        <f>SUM(AB732:AB736)</f>
        <v>497.70000000000005</v>
      </c>
      <c r="AC737" s="24"/>
      <c r="AD737" s="25">
        <f>SUM(AD732:AD736)</f>
        <v>786.89999999999986</v>
      </c>
      <c r="AE737" s="24"/>
      <c r="AF737" s="25">
        <f>SUM(AF732:AF736)</f>
        <v>479.79999999999995</v>
      </c>
      <c r="AG737" s="24"/>
      <c r="AH737" s="25">
        <f>SUM(AH732:AH736)</f>
        <v>345.29999999999995</v>
      </c>
      <c r="AI737" s="24"/>
      <c r="AJ737" s="25">
        <f>SUM(AJ732:AJ736)</f>
        <v>654.99999999999989</v>
      </c>
      <c r="AK737" s="24"/>
      <c r="AL737" s="25">
        <f>SUM(AL732:AL736)</f>
        <v>838.1</v>
      </c>
      <c r="AM737" s="24"/>
      <c r="AN737" s="25">
        <f>SUM(AN732:AN736)</f>
        <v>282.40000000000003</v>
      </c>
      <c r="AO737" s="24"/>
      <c r="AP737" s="25">
        <f>SUM(AP732:AP736)</f>
        <v>351.29999999999995</v>
      </c>
      <c r="AQ737" s="24"/>
      <c r="AR737" s="25">
        <f>SUM(AR732:AR736)</f>
        <v>465.20000000000005</v>
      </c>
      <c r="AS737" s="24"/>
      <c r="AT737" s="25">
        <f>SUM(AT732:AT736)</f>
        <v>630.29999999999995</v>
      </c>
      <c r="AU737" s="24"/>
      <c r="AV737" s="25">
        <f>SUM(AV732:AV736)</f>
        <v>440.2</v>
      </c>
    </row>
    <row r="738" spans="1:48" x14ac:dyDescent="0.25">
      <c r="A738" s="12"/>
      <c r="B738" s="13"/>
      <c r="C738" s="14"/>
      <c r="E738" s="29"/>
      <c r="F738" s="30"/>
      <c r="G738" s="29"/>
      <c r="H738" s="30"/>
      <c r="I738" s="29"/>
      <c r="J738" s="30"/>
      <c r="K738" s="31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29"/>
      <c r="AN738" s="30"/>
      <c r="AO738" s="31"/>
      <c r="AP738" s="30"/>
      <c r="AQ738" s="31"/>
      <c r="AR738" s="30"/>
      <c r="AS738" s="29"/>
      <c r="AT738" s="30"/>
      <c r="AU738" s="29"/>
      <c r="AV738" s="30"/>
    </row>
    <row r="740" spans="1:48" x14ac:dyDescent="0.25">
      <c r="A740" s="119">
        <v>46188</v>
      </c>
      <c r="B740" s="120">
        <v>500</v>
      </c>
      <c r="C740" s="121" t="s">
        <v>57</v>
      </c>
      <c r="E740" s="27" t="s">
        <v>245</v>
      </c>
      <c r="F740" s="26">
        <v>39.5</v>
      </c>
      <c r="G740" s="27"/>
      <c r="H740" s="26"/>
      <c r="I740" s="110" t="s">
        <v>217</v>
      </c>
      <c r="J740" s="111">
        <v>6.1</v>
      </c>
      <c r="K740" s="27" t="s">
        <v>233</v>
      </c>
      <c r="L740" s="26">
        <v>24.2</v>
      </c>
      <c r="M740" s="27" t="s">
        <v>233</v>
      </c>
      <c r="N740" s="26">
        <v>24.2</v>
      </c>
      <c r="O740" s="110" t="s">
        <v>217</v>
      </c>
      <c r="P740" s="111">
        <v>6.1</v>
      </c>
      <c r="Q740" s="110" t="s">
        <v>164</v>
      </c>
      <c r="R740" s="111">
        <v>2.1</v>
      </c>
      <c r="S740" s="110" t="s">
        <v>214</v>
      </c>
      <c r="T740" s="111">
        <v>9.1999999999999993</v>
      </c>
      <c r="U740" s="110" t="s">
        <v>164</v>
      </c>
      <c r="V740" s="111">
        <v>2.1</v>
      </c>
      <c r="W740" s="27" t="s">
        <v>240</v>
      </c>
      <c r="X740" s="26">
        <v>21.9</v>
      </c>
      <c r="Y740" s="110" t="s">
        <v>217</v>
      </c>
      <c r="Z740" s="111">
        <v>6.1</v>
      </c>
      <c r="AA740" s="110" t="s">
        <v>238</v>
      </c>
      <c r="AB740" s="111">
        <v>11.8</v>
      </c>
      <c r="AC740" s="27" t="s">
        <v>233</v>
      </c>
      <c r="AD740" s="26">
        <v>24.2</v>
      </c>
      <c r="AE740" s="27"/>
      <c r="AF740" s="26"/>
      <c r="AG740" s="27" t="s">
        <v>245</v>
      </c>
      <c r="AH740" s="26">
        <v>39.5</v>
      </c>
      <c r="AI740" s="27" t="s">
        <v>233</v>
      </c>
      <c r="AJ740" s="26">
        <v>24.2</v>
      </c>
      <c r="AK740" s="27" t="s">
        <v>264</v>
      </c>
      <c r="AL740" s="26">
        <v>33.299999999999997</v>
      </c>
      <c r="AM740" s="110" t="s">
        <v>164</v>
      </c>
      <c r="AN740" s="111">
        <v>2.1</v>
      </c>
      <c r="AO740" s="110" t="s">
        <v>325</v>
      </c>
      <c r="AP740" s="111">
        <v>5.6</v>
      </c>
      <c r="AQ740" s="110" t="s">
        <v>164</v>
      </c>
      <c r="AR740" s="111">
        <v>2.1</v>
      </c>
      <c r="AS740" s="110" t="s">
        <v>217</v>
      </c>
      <c r="AT740" s="111">
        <v>6.1</v>
      </c>
      <c r="AU740" s="110" t="s">
        <v>164</v>
      </c>
      <c r="AV740" s="111">
        <v>2.1</v>
      </c>
    </row>
    <row r="741" spans="1:48" x14ac:dyDescent="0.25">
      <c r="A741" s="12"/>
      <c r="B741" s="13"/>
      <c r="C741" s="14"/>
      <c r="E741" s="110" t="s">
        <v>217</v>
      </c>
      <c r="F741" s="111">
        <v>6.1</v>
      </c>
      <c r="G741" s="27"/>
      <c r="H741" s="26"/>
      <c r="I741" s="110" t="s">
        <v>183</v>
      </c>
      <c r="J741" s="111">
        <v>-2.1</v>
      </c>
      <c r="K741" s="110" t="s">
        <v>164</v>
      </c>
      <c r="L741" s="111">
        <v>2.1</v>
      </c>
      <c r="M741" s="110" t="s">
        <v>325</v>
      </c>
      <c r="N741" s="111">
        <v>5.6</v>
      </c>
      <c r="O741" s="110" t="s">
        <v>234</v>
      </c>
      <c r="P741" s="111">
        <v>9.5</v>
      </c>
      <c r="Q741" s="27" t="s">
        <v>240</v>
      </c>
      <c r="R741" s="26">
        <v>21.9</v>
      </c>
      <c r="S741" s="110" t="s">
        <v>244</v>
      </c>
      <c r="T741" s="111">
        <v>8.3000000000000007</v>
      </c>
      <c r="U741" s="110" t="s">
        <v>217</v>
      </c>
      <c r="V741" s="111">
        <v>6.1</v>
      </c>
      <c r="W741" s="27" t="s">
        <v>271</v>
      </c>
      <c r="X741" s="26">
        <v>44.3</v>
      </c>
      <c r="Y741" s="110" t="s">
        <v>244</v>
      </c>
      <c r="Z741" s="111">
        <v>8.3000000000000007</v>
      </c>
      <c r="AA741" s="110" t="s">
        <v>217</v>
      </c>
      <c r="AB741" s="111">
        <v>6.1</v>
      </c>
      <c r="AC741" s="110" t="s">
        <v>164</v>
      </c>
      <c r="AD741" s="111">
        <v>2.1</v>
      </c>
      <c r="AE741" s="27"/>
      <c r="AF741" s="26"/>
      <c r="AG741" s="110" t="s">
        <v>164</v>
      </c>
      <c r="AH741" s="111">
        <v>2.1</v>
      </c>
      <c r="AI741" s="110" t="s">
        <v>164</v>
      </c>
      <c r="AJ741" s="111">
        <v>2.1</v>
      </c>
      <c r="AK741" s="110" t="s">
        <v>217</v>
      </c>
      <c r="AL741" s="111">
        <v>6.1</v>
      </c>
      <c r="AM741" s="110" t="s">
        <v>217</v>
      </c>
      <c r="AN741" s="111">
        <v>6.1</v>
      </c>
      <c r="AO741" s="27" t="s">
        <v>245</v>
      </c>
      <c r="AP741" s="26">
        <v>39.5</v>
      </c>
      <c r="AQ741" s="27" t="s">
        <v>240</v>
      </c>
      <c r="AR741" s="26">
        <v>21.9</v>
      </c>
      <c r="AS741" s="27" t="s">
        <v>240</v>
      </c>
      <c r="AT741" s="26">
        <v>21.9</v>
      </c>
      <c r="AU741" s="110" t="s">
        <v>244</v>
      </c>
      <c r="AV741" s="111">
        <v>8.3000000000000007</v>
      </c>
    </row>
    <row r="742" spans="1:48" x14ac:dyDescent="0.25">
      <c r="A742" s="12"/>
      <c r="B742" s="13"/>
      <c r="C742" s="14"/>
      <c r="E742" s="110" t="s">
        <v>307</v>
      </c>
      <c r="F742" s="111">
        <v>9.1</v>
      </c>
      <c r="G742" s="27"/>
      <c r="H742" s="26"/>
      <c r="I742" s="110" t="s">
        <v>234</v>
      </c>
      <c r="J742" s="111">
        <v>9.5</v>
      </c>
      <c r="K742" s="110" t="s">
        <v>217</v>
      </c>
      <c r="L742" s="111">
        <v>6.1</v>
      </c>
      <c r="M742" s="110" t="s">
        <v>164</v>
      </c>
      <c r="N742" s="111">
        <v>2.1</v>
      </c>
      <c r="O742" s="27" t="s">
        <v>209</v>
      </c>
      <c r="P742" s="26">
        <v>28.6</v>
      </c>
      <c r="Q742" s="27" t="s">
        <v>179</v>
      </c>
      <c r="R742" s="26">
        <v>34.6</v>
      </c>
      <c r="S742" s="110" t="s">
        <v>223</v>
      </c>
      <c r="T742" s="111">
        <v>2.8</v>
      </c>
      <c r="U742" s="27" t="s">
        <v>171</v>
      </c>
      <c r="V742" s="26">
        <v>29</v>
      </c>
      <c r="W742" s="27" t="s">
        <v>171</v>
      </c>
      <c r="X742" s="26">
        <v>29</v>
      </c>
      <c r="Y742" s="110" t="s">
        <v>307</v>
      </c>
      <c r="Z742" s="111">
        <v>9.1</v>
      </c>
      <c r="AA742" s="27" t="s">
        <v>179</v>
      </c>
      <c r="AB742" s="26">
        <v>34.6</v>
      </c>
      <c r="AC742" s="110" t="s">
        <v>217</v>
      </c>
      <c r="AD742" s="111">
        <v>6.1</v>
      </c>
      <c r="AE742" s="27"/>
      <c r="AF742" s="26"/>
      <c r="AG742" s="110" t="s">
        <v>214</v>
      </c>
      <c r="AH742" s="111">
        <v>9.1999999999999993</v>
      </c>
      <c r="AI742" s="110" t="s">
        <v>217</v>
      </c>
      <c r="AJ742" s="111">
        <v>6.1</v>
      </c>
      <c r="AK742" s="27" t="s">
        <v>171</v>
      </c>
      <c r="AL742" s="26">
        <v>29</v>
      </c>
      <c r="AM742" s="27" t="s">
        <v>240</v>
      </c>
      <c r="AN742" s="26">
        <v>21.9</v>
      </c>
      <c r="AO742" s="27" t="s">
        <v>240</v>
      </c>
      <c r="AP742" s="26">
        <v>21.9</v>
      </c>
      <c r="AQ742" s="27" t="s">
        <v>179</v>
      </c>
      <c r="AR742" s="26">
        <v>34.6</v>
      </c>
      <c r="AS742" s="110" t="s">
        <v>307</v>
      </c>
      <c r="AT742" s="111">
        <v>9.1</v>
      </c>
      <c r="AU742" s="110" t="s">
        <v>234</v>
      </c>
      <c r="AV742" s="111">
        <v>9.5</v>
      </c>
    </row>
    <row r="743" spans="1:48" x14ac:dyDescent="0.25">
      <c r="A743" s="12"/>
      <c r="B743" s="13"/>
      <c r="C743" s="14"/>
      <c r="E743" s="27" t="s">
        <v>209</v>
      </c>
      <c r="F743" s="26">
        <v>28.6</v>
      </c>
      <c r="G743" s="27"/>
      <c r="H743" s="26"/>
      <c r="I743" s="110" t="s">
        <v>223</v>
      </c>
      <c r="J743" s="111">
        <v>2.8</v>
      </c>
      <c r="K743" s="110" t="s">
        <v>214</v>
      </c>
      <c r="L743" s="111">
        <v>9.1999999999999993</v>
      </c>
      <c r="M743" s="27" t="s">
        <v>209</v>
      </c>
      <c r="N743" s="26">
        <v>28.6</v>
      </c>
      <c r="O743" s="27" t="s">
        <v>194</v>
      </c>
      <c r="P743" s="26">
        <v>30.9</v>
      </c>
      <c r="Q743" s="27" t="s">
        <v>171</v>
      </c>
      <c r="R743" s="26">
        <v>29</v>
      </c>
      <c r="S743" s="27" t="s">
        <v>209</v>
      </c>
      <c r="T743" s="26">
        <v>28.6</v>
      </c>
      <c r="U743" s="110" t="s">
        <v>202</v>
      </c>
      <c r="V743" s="111">
        <v>4.4000000000000004</v>
      </c>
      <c r="W743" s="27" t="s">
        <v>249</v>
      </c>
      <c r="X743" s="26">
        <v>29.5</v>
      </c>
      <c r="Y743" s="110" t="s">
        <v>223</v>
      </c>
      <c r="Z743" s="111">
        <v>2.8</v>
      </c>
      <c r="AA743" s="110" t="s">
        <v>234</v>
      </c>
      <c r="AB743" s="111">
        <v>9.5</v>
      </c>
      <c r="AC743" s="27" t="s">
        <v>240</v>
      </c>
      <c r="AD743" s="26">
        <v>21.9</v>
      </c>
      <c r="AE743" s="27"/>
      <c r="AF743" s="26"/>
      <c r="AG743" s="27" t="s">
        <v>171</v>
      </c>
      <c r="AH743" s="26">
        <v>29</v>
      </c>
      <c r="AI743" s="110" t="s">
        <v>307</v>
      </c>
      <c r="AJ743" s="111">
        <v>9.1</v>
      </c>
      <c r="AK743" s="27" t="s">
        <v>209</v>
      </c>
      <c r="AL743" s="26">
        <v>28.6</v>
      </c>
      <c r="AM743" s="110" t="s">
        <v>307</v>
      </c>
      <c r="AN743" s="111">
        <v>9.1</v>
      </c>
      <c r="AO743" s="27" t="s">
        <v>171</v>
      </c>
      <c r="AP743" s="26">
        <v>29</v>
      </c>
      <c r="AQ743" s="110" t="s">
        <v>307</v>
      </c>
      <c r="AR743" s="111">
        <v>9.1</v>
      </c>
      <c r="AS743" s="27" t="s">
        <v>209</v>
      </c>
      <c r="AT743" s="26">
        <v>28.6</v>
      </c>
      <c r="AU743" s="27" t="s">
        <v>324</v>
      </c>
      <c r="AV743" s="26">
        <v>27.4</v>
      </c>
    </row>
    <row r="744" spans="1:48" x14ac:dyDescent="0.25">
      <c r="A744" s="12"/>
      <c r="B744" s="13"/>
      <c r="C744" s="14"/>
      <c r="E744" s="27" t="s">
        <v>198</v>
      </c>
      <c r="F744" s="26">
        <v>30.3</v>
      </c>
      <c r="G744" s="27"/>
      <c r="H744" s="26"/>
      <c r="I744" s="27" t="s">
        <v>198</v>
      </c>
      <c r="J744" s="26">
        <v>30.3</v>
      </c>
      <c r="K744" s="27" t="s">
        <v>209</v>
      </c>
      <c r="L744" s="26">
        <v>28.6</v>
      </c>
      <c r="M744" s="27" t="s">
        <v>194</v>
      </c>
      <c r="N744" s="26">
        <v>30.9</v>
      </c>
      <c r="O744" s="27" t="s">
        <v>198</v>
      </c>
      <c r="P744" s="26">
        <v>30.3</v>
      </c>
      <c r="Q744" s="27" t="s">
        <v>324</v>
      </c>
      <c r="R744" s="26">
        <v>27.4</v>
      </c>
      <c r="S744" s="27" t="s">
        <v>198</v>
      </c>
      <c r="T744" s="26">
        <v>30.3</v>
      </c>
      <c r="U744" s="27" t="s">
        <v>324</v>
      </c>
      <c r="V744" s="26">
        <v>27.4</v>
      </c>
      <c r="W744" s="27" t="s">
        <v>198</v>
      </c>
      <c r="X744" s="26">
        <v>30.3</v>
      </c>
      <c r="Y744" s="27" t="s">
        <v>209</v>
      </c>
      <c r="Z744" s="26">
        <v>28.6</v>
      </c>
      <c r="AA744" s="27" t="s">
        <v>209</v>
      </c>
      <c r="AB744" s="26">
        <v>28.6</v>
      </c>
      <c r="AC744" s="110" t="s">
        <v>202</v>
      </c>
      <c r="AD744" s="111">
        <v>4.4000000000000004</v>
      </c>
      <c r="AE744" s="27"/>
      <c r="AF744" s="26"/>
      <c r="AG744" s="110" t="s">
        <v>223</v>
      </c>
      <c r="AH744" s="111">
        <v>2.8</v>
      </c>
      <c r="AI744" s="27" t="s">
        <v>196</v>
      </c>
      <c r="AJ744" s="26">
        <v>28.9</v>
      </c>
      <c r="AK744" s="27" t="s">
        <v>198</v>
      </c>
      <c r="AL744" s="26">
        <v>30.3</v>
      </c>
      <c r="AM744" s="27" t="s">
        <v>198</v>
      </c>
      <c r="AN744" s="26">
        <v>30.3</v>
      </c>
      <c r="AO744" s="27" t="s">
        <v>324</v>
      </c>
      <c r="AP744" s="26">
        <v>27.4</v>
      </c>
      <c r="AQ744" s="27" t="s">
        <v>324</v>
      </c>
      <c r="AR744" s="26">
        <v>27.4</v>
      </c>
      <c r="AS744" s="27" t="s">
        <v>198</v>
      </c>
      <c r="AT744" s="26">
        <v>30.3</v>
      </c>
      <c r="AU744" s="27" t="s">
        <v>198</v>
      </c>
      <c r="AV744" s="26">
        <v>30.3</v>
      </c>
    </row>
    <row r="745" spans="1:48" x14ac:dyDescent="0.25">
      <c r="A745" s="12"/>
      <c r="B745" s="13"/>
      <c r="C745" s="14"/>
      <c r="E745" s="27" t="s">
        <v>278</v>
      </c>
      <c r="F745" s="26">
        <v>24.2</v>
      </c>
      <c r="G745" s="27"/>
      <c r="H745" s="26"/>
      <c r="I745" s="27" t="s">
        <v>278</v>
      </c>
      <c r="J745" s="26">
        <v>24.2</v>
      </c>
      <c r="K745" s="27" t="s">
        <v>198</v>
      </c>
      <c r="L745" s="26">
        <v>30.3</v>
      </c>
      <c r="M745" s="27" t="s">
        <v>278</v>
      </c>
      <c r="N745" s="26">
        <v>24.2</v>
      </c>
      <c r="O745" s="27" t="s">
        <v>278</v>
      </c>
      <c r="P745" s="26">
        <v>24.2</v>
      </c>
      <c r="Q745" s="27" t="s">
        <v>278</v>
      </c>
      <c r="R745" s="26">
        <v>24.2</v>
      </c>
      <c r="S745" s="27" t="s">
        <v>278</v>
      </c>
      <c r="T745" s="26">
        <v>24.2</v>
      </c>
      <c r="U745" s="27" t="s">
        <v>278</v>
      </c>
      <c r="V745" s="26">
        <v>24.2</v>
      </c>
      <c r="W745" s="27" t="s">
        <v>278</v>
      </c>
      <c r="X745" s="26">
        <v>24.2</v>
      </c>
      <c r="Y745" s="27" t="s">
        <v>278</v>
      </c>
      <c r="Z745" s="26">
        <v>24.2</v>
      </c>
      <c r="AA745" s="27" t="s">
        <v>278</v>
      </c>
      <c r="AB745" s="26">
        <v>24.2</v>
      </c>
      <c r="AC745" s="27" t="s">
        <v>209</v>
      </c>
      <c r="AD745" s="26">
        <v>28.6</v>
      </c>
      <c r="AE745" s="27"/>
      <c r="AF745" s="26"/>
      <c r="AG745" s="27" t="s">
        <v>278</v>
      </c>
      <c r="AH745" s="26">
        <v>24.2</v>
      </c>
      <c r="AI745" s="27" t="s">
        <v>278</v>
      </c>
      <c r="AJ745" s="26">
        <v>24.2</v>
      </c>
      <c r="AK745" s="27" t="s">
        <v>278</v>
      </c>
      <c r="AL745" s="26">
        <v>24.2</v>
      </c>
      <c r="AM745" s="27" t="s">
        <v>278</v>
      </c>
      <c r="AN745" s="26">
        <v>24.2</v>
      </c>
      <c r="AO745" s="27" t="s">
        <v>278</v>
      </c>
      <c r="AP745" s="26">
        <v>24.2</v>
      </c>
      <c r="AQ745" s="27" t="s">
        <v>278</v>
      </c>
      <c r="AR745" s="26">
        <v>24.2</v>
      </c>
      <c r="AS745" s="27" t="s">
        <v>278</v>
      </c>
      <c r="AT745" s="26">
        <v>24.2</v>
      </c>
      <c r="AU745" s="27" t="s">
        <v>278</v>
      </c>
      <c r="AV745" s="26">
        <v>24.2</v>
      </c>
    </row>
    <row r="746" spans="1:48" x14ac:dyDescent="0.25">
      <c r="A746" s="12"/>
      <c r="B746" s="13"/>
      <c r="C746" s="14"/>
      <c r="E746" s="27"/>
      <c r="F746" s="26"/>
      <c r="G746" s="27"/>
      <c r="H746" s="26"/>
      <c r="I746" s="27"/>
      <c r="J746" s="26"/>
      <c r="K746" s="28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7"/>
      <c r="AN746" s="26"/>
      <c r="AO746" s="28"/>
      <c r="AP746" s="26"/>
      <c r="AQ746" s="28"/>
      <c r="AR746" s="26"/>
      <c r="AS746" s="27"/>
      <c r="AT746" s="26"/>
      <c r="AU746" s="27"/>
      <c r="AV746" s="26"/>
    </row>
    <row r="747" spans="1:48" x14ac:dyDescent="0.25">
      <c r="A747" s="12"/>
      <c r="B747" s="13"/>
      <c r="C747" s="14"/>
      <c r="E747" s="27"/>
      <c r="F747" s="15">
        <f>SUM(F740:F745)</f>
        <v>137.80000000000001</v>
      </c>
      <c r="G747" s="27"/>
      <c r="H747" s="15"/>
      <c r="I747" s="27"/>
      <c r="J747" s="15">
        <f>SUM(J740:J745)</f>
        <v>70.8</v>
      </c>
      <c r="K747" s="28"/>
      <c r="L747" s="15">
        <f>SUM(L740:L745)</f>
        <v>100.49999999999999</v>
      </c>
      <c r="M747" s="27"/>
      <c r="N747" s="15">
        <f>SUM(N740:N745)</f>
        <v>115.60000000000001</v>
      </c>
      <c r="O747" s="27"/>
      <c r="P747" s="15">
        <f>SUM(P740:P745)</f>
        <v>129.6</v>
      </c>
      <c r="Q747" s="27"/>
      <c r="R747" s="15">
        <f>SUM(R740:R745)</f>
        <v>139.19999999999999</v>
      </c>
      <c r="S747" s="27"/>
      <c r="T747" s="15">
        <f>SUM(T740:T745)</f>
        <v>103.4</v>
      </c>
      <c r="U747" s="27"/>
      <c r="V747" s="15">
        <f>SUM(V740:V745)</f>
        <v>93.2</v>
      </c>
      <c r="W747" s="27"/>
      <c r="X747" s="15">
        <f>SUM(X740:X745)</f>
        <v>179.2</v>
      </c>
      <c r="Y747" s="27"/>
      <c r="Z747" s="15">
        <f>SUM(Z740:Z745)</f>
        <v>79.100000000000009</v>
      </c>
      <c r="AA747" s="27"/>
      <c r="AB747" s="15">
        <f>SUM(AB740:AB745)</f>
        <v>114.8</v>
      </c>
      <c r="AC747" s="27"/>
      <c r="AD747" s="15">
        <f>SUM(AD740:AD745)</f>
        <v>87.3</v>
      </c>
      <c r="AE747" s="27"/>
      <c r="AF747" s="15">
        <f>SUM(AF740:AF745)</f>
        <v>0</v>
      </c>
      <c r="AG747" s="27"/>
      <c r="AH747" s="15">
        <f>SUM(AH740:AH745)</f>
        <v>106.8</v>
      </c>
      <c r="AI747" s="27"/>
      <c r="AJ747" s="15">
        <f>SUM(AJ740:AJ745)</f>
        <v>94.600000000000009</v>
      </c>
      <c r="AK747" s="27"/>
      <c r="AL747" s="15">
        <f>SUM(AL740:AL745)</f>
        <v>151.5</v>
      </c>
      <c r="AM747" s="27"/>
      <c r="AN747" s="15">
        <f>SUM(AN740:AN745)</f>
        <v>93.7</v>
      </c>
      <c r="AO747" s="28"/>
      <c r="AP747" s="15">
        <f>SUM(AP740:AP745)</f>
        <v>147.6</v>
      </c>
      <c r="AQ747" s="28"/>
      <c r="AR747" s="15">
        <f>SUM(AR740:AR745)</f>
        <v>119.3</v>
      </c>
      <c r="AS747" s="27"/>
      <c r="AT747" s="15">
        <f>SUM(AT740:AT745)</f>
        <v>120.2</v>
      </c>
      <c r="AU747" s="27"/>
      <c r="AV747" s="15">
        <f>SUM(AV740:AV745)</f>
        <v>101.8</v>
      </c>
    </row>
    <row r="748" spans="1:48" x14ac:dyDescent="0.25">
      <c r="A748" s="12"/>
      <c r="B748" s="13"/>
      <c r="C748" s="14"/>
      <c r="E748" s="27"/>
      <c r="F748" s="15"/>
      <c r="G748" s="27"/>
      <c r="H748" s="15"/>
      <c r="I748" s="27"/>
      <c r="J748" s="15"/>
      <c r="K748" s="28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7"/>
      <c r="AN748" s="15"/>
      <c r="AO748" s="28"/>
      <c r="AP748" s="15"/>
      <c r="AQ748" s="28"/>
      <c r="AR748" s="15"/>
      <c r="AS748" s="27"/>
      <c r="AT748" s="15"/>
      <c r="AU748" s="27"/>
      <c r="AV748" s="15"/>
    </row>
    <row r="749" spans="1:48" s="16" customFormat="1" x14ac:dyDescent="0.25">
      <c r="A749" s="12"/>
      <c r="B749" s="13"/>
      <c r="C749" s="14"/>
      <c r="E749" s="110" t="s">
        <v>245</v>
      </c>
      <c r="F749" s="111">
        <v>9.1999999999999993</v>
      </c>
      <c r="G749" s="27"/>
      <c r="H749" s="26"/>
      <c r="I749" s="110" t="s">
        <v>198</v>
      </c>
      <c r="J749" s="111">
        <v>10.1</v>
      </c>
      <c r="K749" s="27" t="s">
        <v>233</v>
      </c>
      <c r="L749" s="26">
        <v>24.9</v>
      </c>
      <c r="M749" s="27" t="s">
        <v>233</v>
      </c>
      <c r="N749" s="26">
        <v>24.9</v>
      </c>
      <c r="O749" s="27" t="s">
        <v>209</v>
      </c>
      <c r="P749" s="26">
        <v>23</v>
      </c>
      <c r="Q749" s="27" t="s">
        <v>240</v>
      </c>
      <c r="R749" s="26">
        <v>30.5</v>
      </c>
      <c r="S749" s="27" t="s">
        <v>209</v>
      </c>
      <c r="T749" s="26">
        <v>23</v>
      </c>
      <c r="U749" s="27" t="s">
        <v>171</v>
      </c>
      <c r="V749" s="26">
        <v>27.9</v>
      </c>
      <c r="W749" s="27" t="s">
        <v>240</v>
      </c>
      <c r="X749" s="26">
        <v>30.5</v>
      </c>
      <c r="Y749" s="27" t="s">
        <v>209</v>
      </c>
      <c r="Z749" s="26">
        <v>23</v>
      </c>
      <c r="AA749" s="110" t="s">
        <v>179</v>
      </c>
      <c r="AB749" s="111">
        <v>5.0999999999999996</v>
      </c>
      <c r="AC749" s="27" t="s">
        <v>233</v>
      </c>
      <c r="AD749" s="26">
        <v>24.9</v>
      </c>
      <c r="AE749" s="27"/>
      <c r="AF749" s="26"/>
      <c r="AG749" s="110" t="s">
        <v>245</v>
      </c>
      <c r="AH749" s="111">
        <v>9.1999999999999993</v>
      </c>
      <c r="AI749" s="27" t="s">
        <v>233</v>
      </c>
      <c r="AJ749" s="26">
        <v>24.9</v>
      </c>
      <c r="AK749" s="27" t="s">
        <v>264</v>
      </c>
      <c r="AL749" s="26">
        <v>36.9</v>
      </c>
      <c r="AM749" s="27" t="s">
        <v>240</v>
      </c>
      <c r="AN749" s="26">
        <v>30.5</v>
      </c>
      <c r="AO749" s="110" t="s">
        <v>245</v>
      </c>
      <c r="AP749" s="111">
        <v>9.1999999999999993</v>
      </c>
      <c r="AQ749" s="27" t="s">
        <v>240</v>
      </c>
      <c r="AR749" s="26">
        <v>30.5</v>
      </c>
      <c r="AS749" s="27" t="s">
        <v>240</v>
      </c>
      <c r="AT749" s="26">
        <v>30.5</v>
      </c>
      <c r="AU749" s="110" t="s">
        <v>324</v>
      </c>
      <c r="AV749" s="111">
        <v>7.4</v>
      </c>
    </row>
    <row r="750" spans="1:48" s="16" customFormat="1" x14ac:dyDescent="0.25">
      <c r="A750" s="12"/>
      <c r="B750" s="13"/>
      <c r="C750" s="14"/>
      <c r="E750" s="27" t="s">
        <v>209</v>
      </c>
      <c r="F750" s="26">
        <v>23</v>
      </c>
      <c r="G750" s="27"/>
      <c r="H750" s="26"/>
      <c r="I750" s="27" t="s">
        <v>278</v>
      </c>
      <c r="J750" s="26">
        <v>26.8</v>
      </c>
      <c r="K750" s="27" t="s">
        <v>209</v>
      </c>
      <c r="L750" s="26">
        <v>23</v>
      </c>
      <c r="M750" s="27" t="s">
        <v>209</v>
      </c>
      <c r="N750" s="26">
        <v>23</v>
      </c>
      <c r="O750" s="27" t="s">
        <v>194</v>
      </c>
      <c r="P750" s="26">
        <v>28.8</v>
      </c>
      <c r="Q750" s="110" t="s">
        <v>179</v>
      </c>
      <c r="R750" s="111">
        <v>5.0999999999999996</v>
      </c>
      <c r="S750" s="110" t="s">
        <v>198</v>
      </c>
      <c r="T750" s="111">
        <v>10.1</v>
      </c>
      <c r="U750" s="110" t="s">
        <v>324</v>
      </c>
      <c r="V750" s="111">
        <v>7.4</v>
      </c>
      <c r="W750" s="110" t="s">
        <v>271</v>
      </c>
      <c r="X750" s="111">
        <v>8.5</v>
      </c>
      <c r="Y750" s="27" t="s">
        <v>278</v>
      </c>
      <c r="Z750" s="26">
        <v>26.8</v>
      </c>
      <c r="AA750" s="27" t="s">
        <v>209</v>
      </c>
      <c r="AB750" s="26">
        <v>23</v>
      </c>
      <c r="AC750" s="27" t="s">
        <v>240</v>
      </c>
      <c r="AD750" s="26">
        <v>30.5</v>
      </c>
      <c r="AE750" s="27"/>
      <c r="AF750" s="26"/>
      <c r="AG750" s="27" t="s">
        <v>171</v>
      </c>
      <c r="AH750" s="26">
        <v>27.9</v>
      </c>
      <c r="AI750" s="110" t="s">
        <v>196</v>
      </c>
      <c r="AJ750" s="111">
        <v>5.0999999999999996</v>
      </c>
      <c r="AK750" s="27" t="s">
        <v>171</v>
      </c>
      <c r="AL750" s="26">
        <v>27.9</v>
      </c>
      <c r="AM750" s="110" t="s">
        <v>198</v>
      </c>
      <c r="AN750" s="111">
        <v>10.1</v>
      </c>
      <c r="AO750" s="27" t="s">
        <v>240</v>
      </c>
      <c r="AP750" s="26">
        <v>30.5</v>
      </c>
      <c r="AQ750" s="110" t="s">
        <v>179</v>
      </c>
      <c r="AR750" s="111">
        <v>5.0999999999999996</v>
      </c>
      <c r="AS750" s="27" t="s">
        <v>209</v>
      </c>
      <c r="AT750" s="26">
        <v>23</v>
      </c>
      <c r="AU750" s="110" t="s">
        <v>198</v>
      </c>
      <c r="AV750" s="111">
        <v>10.1</v>
      </c>
    </row>
    <row r="751" spans="1:48" s="16" customFormat="1" x14ac:dyDescent="0.25">
      <c r="A751" s="12"/>
      <c r="B751" s="13"/>
      <c r="C751" s="14"/>
      <c r="E751" s="110" t="s">
        <v>198</v>
      </c>
      <c r="F751" s="111">
        <v>10.1</v>
      </c>
      <c r="G751" s="27"/>
      <c r="H751" s="26"/>
      <c r="I751" s="27"/>
      <c r="J751" s="26"/>
      <c r="K751" s="110" t="s">
        <v>198</v>
      </c>
      <c r="L751" s="111">
        <v>10.1</v>
      </c>
      <c r="M751" s="27" t="s">
        <v>194</v>
      </c>
      <c r="N751" s="26">
        <v>28.8</v>
      </c>
      <c r="O751" s="110" t="s">
        <v>198</v>
      </c>
      <c r="P751" s="111">
        <v>10.1</v>
      </c>
      <c r="Q751" s="27" t="s">
        <v>171</v>
      </c>
      <c r="R751" s="26">
        <v>27.9</v>
      </c>
      <c r="S751" s="27" t="s">
        <v>278</v>
      </c>
      <c r="T751" s="26">
        <v>26.8</v>
      </c>
      <c r="U751" s="27" t="s">
        <v>278</v>
      </c>
      <c r="V751" s="26">
        <v>26.8</v>
      </c>
      <c r="W751" s="27" t="s">
        <v>171</v>
      </c>
      <c r="X751" s="26">
        <v>27.9</v>
      </c>
      <c r="Y751" s="27"/>
      <c r="Z751" s="26"/>
      <c r="AA751" s="27" t="s">
        <v>278</v>
      </c>
      <c r="AB751" s="26">
        <v>26.8</v>
      </c>
      <c r="AC751" s="27" t="s">
        <v>209</v>
      </c>
      <c r="AD751" s="26">
        <v>23</v>
      </c>
      <c r="AE751" s="27"/>
      <c r="AF751" s="26"/>
      <c r="AG751" s="27" t="s">
        <v>278</v>
      </c>
      <c r="AH751" s="26">
        <v>26.8</v>
      </c>
      <c r="AI751" s="27" t="s">
        <v>278</v>
      </c>
      <c r="AJ751" s="26">
        <v>26.8</v>
      </c>
      <c r="AK751" s="27" t="s">
        <v>209</v>
      </c>
      <c r="AL751" s="26">
        <v>23</v>
      </c>
      <c r="AM751" s="27" t="s">
        <v>278</v>
      </c>
      <c r="AN751" s="26">
        <v>26.8</v>
      </c>
      <c r="AO751" s="27" t="s">
        <v>171</v>
      </c>
      <c r="AP751" s="26">
        <v>27.9</v>
      </c>
      <c r="AQ751" s="110" t="s">
        <v>324</v>
      </c>
      <c r="AR751" s="111">
        <v>7.4</v>
      </c>
      <c r="AS751" s="110" t="s">
        <v>198</v>
      </c>
      <c r="AT751" s="111">
        <v>10.1</v>
      </c>
      <c r="AU751" s="27" t="s">
        <v>278</v>
      </c>
      <c r="AV751" s="26">
        <v>26.8</v>
      </c>
    </row>
    <row r="752" spans="1:48" s="16" customFormat="1" x14ac:dyDescent="0.25">
      <c r="A752" s="12"/>
      <c r="B752" s="13"/>
      <c r="C752" s="14"/>
      <c r="E752" s="27" t="s">
        <v>278</v>
      </c>
      <c r="F752" s="26">
        <v>26.8</v>
      </c>
      <c r="G752" s="27"/>
      <c r="H752" s="26"/>
      <c r="I752" s="27"/>
      <c r="J752" s="26"/>
      <c r="K752" s="27"/>
      <c r="L752" s="26"/>
      <c r="M752" s="27" t="s">
        <v>278</v>
      </c>
      <c r="N752" s="26">
        <v>26.8</v>
      </c>
      <c r="O752" s="27" t="s">
        <v>278</v>
      </c>
      <c r="P752" s="26">
        <v>26.8</v>
      </c>
      <c r="Q752" s="110" t="s">
        <v>324</v>
      </c>
      <c r="R752" s="111">
        <v>7.4</v>
      </c>
      <c r="S752" s="27"/>
      <c r="T752" s="26"/>
      <c r="U752" s="27"/>
      <c r="V752" s="26"/>
      <c r="W752" s="110" t="s">
        <v>249</v>
      </c>
      <c r="X752" s="111">
        <v>10.7</v>
      </c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27"/>
      <c r="AJ752" s="26"/>
      <c r="AK752" s="110" t="s">
        <v>198</v>
      </c>
      <c r="AL752" s="111">
        <v>10.1</v>
      </c>
      <c r="AM752" s="27"/>
      <c r="AN752" s="26"/>
      <c r="AO752" s="110" t="s">
        <v>324</v>
      </c>
      <c r="AP752" s="111">
        <v>7.4</v>
      </c>
      <c r="AQ752" s="27" t="s">
        <v>278</v>
      </c>
      <c r="AR752" s="26">
        <v>26.8</v>
      </c>
      <c r="AS752" s="27" t="s">
        <v>278</v>
      </c>
      <c r="AT752" s="26">
        <v>26.8</v>
      </c>
      <c r="AU752" s="27"/>
      <c r="AV752" s="26"/>
    </row>
    <row r="753" spans="1:48" s="16" customFormat="1" x14ac:dyDescent="0.25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/>
      <c r="P753" s="26"/>
      <c r="Q753" s="27" t="s">
        <v>278</v>
      </c>
      <c r="R753" s="26">
        <v>26.8</v>
      </c>
      <c r="S753" s="27"/>
      <c r="T753" s="26"/>
      <c r="U753" s="27"/>
      <c r="V753" s="26"/>
      <c r="W753" s="110" t="s">
        <v>198</v>
      </c>
      <c r="X753" s="111">
        <v>10.1</v>
      </c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/>
      <c r="AJ753" s="26"/>
      <c r="AK753" s="27" t="s">
        <v>278</v>
      </c>
      <c r="AL753" s="26">
        <v>26.8</v>
      </c>
      <c r="AM753" s="27"/>
      <c r="AN753" s="26"/>
      <c r="AO753" s="27" t="s">
        <v>278</v>
      </c>
      <c r="AP753" s="26">
        <v>26.8</v>
      </c>
      <c r="AQ753" s="27"/>
      <c r="AR753" s="26"/>
      <c r="AS753" s="27"/>
      <c r="AT753" s="26"/>
      <c r="AU753" s="27"/>
      <c r="AV753" s="26"/>
    </row>
    <row r="754" spans="1:48" s="16" customFormat="1" x14ac:dyDescent="0.25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/>
      <c r="V754" s="26"/>
      <c r="W754" s="27" t="s">
        <v>278</v>
      </c>
      <c r="X754" s="26">
        <v>26.8</v>
      </c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  <c r="AU754" s="27"/>
      <c r="AV754" s="26"/>
    </row>
    <row r="755" spans="1:48" s="16" customFormat="1" x14ac:dyDescent="0.25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  <c r="AU755" s="27"/>
      <c r="AV755" s="26"/>
    </row>
    <row r="756" spans="1:48" s="10" customFormat="1" x14ac:dyDescent="0.25">
      <c r="A756" s="12"/>
      <c r="B756" s="13"/>
      <c r="C756" s="14"/>
      <c r="E756" s="17"/>
      <c r="F756" s="15">
        <f>SUM(F747:F754)</f>
        <v>206.9</v>
      </c>
      <c r="G756" s="17"/>
      <c r="H756" s="15"/>
      <c r="I756" s="17"/>
      <c r="J756" s="15">
        <f>SUM(J747:J754)</f>
        <v>107.69999999999999</v>
      </c>
      <c r="K756" s="18"/>
      <c r="L756" s="15">
        <f>SUM(L747:L754)</f>
        <v>158.49999999999997</v>
      </c>
      <c r="M756" s="17"/>
      <c r="N756" s="15">
        <f>SUM(N747:N754)</f>
        <v>219.10000000000002</v>
      </c>
      <c r="O756" s="17"/>
      <c r="P756" s="15">
        <f>SUM(P747:P754)</f>
        <v>218.3</v>
      </c>
      <c r="Q756" s="17"/>
      <c r="R756" s="15">
        <f>SUM(R747:R754)</f>
        <v>236.9</v>
      </c>
      <c r="S756" s="17"/>
      <c r="T756" s="15">
        <f>SUM(T747:T754)</f>
        <v>163.30000000000001</v>
      </c>
      <c r="U756" s="17"/>
      <c r="V756" s="15">
        <f>SUM(V747:V754)</f>
        <v>155.30000000000001</v>
      </c>
      <c r="W756" s="17"/>
      <c r="X756" s="15">
        <f>SUM(X747:X754)</f>
        <v>293.70000000000005</v>
      </c>
      <c r="Y756" s="17"/>
      <c r="Z756" s="15">
        <f>SUM(Z747:Z754)</f>
        <v>128.9</v>
      </c>
      <c r="AA756" s="17"/>
      <c r="AB756" s="15">
        <f>SUM(AB747:AB754)</f>
        <v>169.7</v>
      </c>
      <c r="AC756" s="17"/>
      <c r="AD756" s="15">
        <f>SUM(AD747:AD754)</f>
        <v>165.7</v>
      </c>
      <c r="AE756" s="17"/>
      <c r="AF756" s="15">
        <f>SUM(AF747:AF754)</f>
        <v>0</v>
      </c>
      <c r="AG756" s="17"/>
      <c r="AH756" s="15">
        <f>SUM(AH747:AH754)</f>
        <v>170.70000000000002</v>
      </c>
      <c r="AI756" s="17"/>
      <c r="AJ756" s="15">
        <f>SUM(AJ747:AJ754)</f>
        <v>151.4</v>
      </c>
      <c r="AK756" s="17"/>
      <c r="AL756" s="15">
        <f>SUM(AL747:AL754)</f>
        <v>276.2</v>
      </c>
      <c r="AM756" s="17"/>
      <c r="AN756" s="15">
        <f>SUM(AN747:AN754)</f>
        <v>161.10000000000002</v>
      </c>
      <c r="AO756" s="18"/>
      <c r="AP756" s="15">
        <f>SUM(AP747:AP754)</f>
        <v>249.4</v>
      </c>
      <c r="AQ756" s="18"/>
      <c r="AR756" s="15">
        <f>SUM(AR747:AR754)</f>
        <v>189.10000000000002</v>
      </c>
      <c r="AS756" s="17"/>
      <c r="AT756" s="15">
        <f>SUM(AT747:AT754)</f>
        <v>210.6</v>
      </c>
      <c r="AU756" s="17"/>
      <c r="AV756" s="15">
        <f>SUM(AV747:AV754)</f>
        <v>146.1</v>
      </c>
    </row>
    <row r="757" spans="1:48" x14ac:dyDescent="0.25">
      <c r="A757" s="12"/>
      <c r="B757" s="13"/>
      <c r="C757" s="14"/>
      <c r="E757" s="27"/>
      <c r="F757" s="26"/>
      <c r="G757" s="27"/>
      <c r="H757" s="26"/>
      <c r="I757" s="27"/>
      <c r="J757" s="26"/>
      <c r="K757" s="28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7"/>
      <c r="AN757" s="26"/>
      <c r="AO757" s="28"/>
      <c r="AP757" s="26"/>
      <c r="AQ757" s="28"/>
      <c r="AR757" s="26"/>
      <c r="AS757" s="27"/>
      <c r="AT757" s="26"/>
      <c r="AU757" s="27"/>
      <c r="AV757" s="26"/>
    </row>
    <row r="758" spans="1:48" s="16" customFormat="1" x14ac:dyDescent="0.25">
      <c r="A758" s="12"/>
      <c r="B758" s="13"/>
      <c r="C758" s="14"/>
      <c r="E758" s="110" t="s">
        <v>209</v>
      </c>
      <c r="F758" s="111">
        <v>10.9</v>
      </c>
      <c r="G758" s="27"/>
      <c r="H758" s="26"/>
      <c r="I758" s="114" t="s">
        <v>278</v>
      </c>
      <c r="J758" s="115">
        <v>49.8</v>
      </c>
      <c r="K758" s="110" t="s">
        <v>233</v>
      </c>
      <c r="L758" s="111">
        <v>9.5</v>
      </c>
      <c r="M758" s="110" t="s">
        <v>233</v>
      </c>
      <c r="N758" s="111">
        <v>9.5</v>
      </c>
      <c r="O758" s="110" t="s">
        <v>209</v>
      </c>
      <c r="P758" s="111">
        <v>10.9</v>
      </c>
      <c r="Q758" s="27" t="s">
        <v>240</v>
      </c>
      <c r="R758" s="26">
        <v>24.3</v>
      </c>
      <c r="S758" s="110" t="s">
        <v>209</v>
      </c>
      <c r="T758" s="111">
        <v>10.9</v>
      </c>
      <c r="U758" s="110" t="s">
        <v>171</v>
      </c>
      <c r="V758" s="111">
        <v>1.3</v>
      </c>
      <c r="W758" s="27" t="s">
        <v>240</v>
      </c>
      <c r="X758" s="26">
        <v>24.3</v>
      </c>
      <c r="Y758" s="110" t="s">
        <v>209</v>
      </c>
      <c r="Z758" s="111">
        <v>10.9</v>
      </c>
      <c r="AA758" s="110" t="s">
        <v>209</v>
      </c>
      <c r="AB758" s="111">
        <v>10.9</v>
      </c>
      <c r="AC758" s="110" t="s">
        <v>233</v>
      </c>
      <c r="AD758" s="111">
        <v>9.5</v>
      </c>
      <c r="AE758" s="27"/>
      <c r="AF758" s="26"/>
      <c r="AG758" s="110" t="s">
        <v>171</v>
      </c>
      <c r="AH758" s="111">
        <v>1.3</v>
      </c>
      <c r="AI758" s="110" t="s">
        <v>233</v>
      </c>
      <c r="AJ758" s="111">
        <v>9.5</v>
      </c>
      <c r="AK758" s="27" t="s">
        <v>264</v>
      </c>
      <c r="AL758" s="26">
        <v>45.2</v>
      </c>
      <c r="AM758" s="27" t="s">
        <v>240</v>
      </c>
      <c r="AN758" s="26">
        <v>24.3</v>
      </c>
      <c r="AO758" s="27" t="s">
        <v>240</v>
      </c>
      <c r="AP758" s="26">
        <v>24.3</v>
      </c>
      <c r="AQ758" s="27" t="s">
        <v>240</v>
      </c>
      <c r="AR758" s="26">
        <v>24.3</v>
      </c>
      <c r="AS758" s="27" t="s">
        <v>240</v>
      </c>
      <c r="AT758" s="26">
        <v>24.3</v>
      </c>
      <c r="AU758" s="27" t="s">
        <v>278</v>
      </c>
      <c r="AV758" s="26">
        <v>24.9</v>
      </c>
    </row>
    <row r="759" spans="1:48" s="16" customFormat="1" x14ac:dyDescent="0.25">
      <c r="A759" s="12"/>
      <c r="B759" s="13"/>
      <c r="C759" s="14"/>
      <c r="E759" s="27" t="s">
        <v>278</v>
      </c>
      <c r="F759" s="26">
        <v>24.9</v>
      </c>
      <c r="G759" s="27"/>
      <c r="H759" s="26"/>
      <c r="I759" s="27"/>
      <c r="J759" s="26"/>
      <c r="K759" s="110" t="s">
        <v>209</v>
      </c>
      <c r="L759" s="111">
        <v>10.9</v>
      </c>
      <c r="M759" s="110" t="s">
        <v>209</v>
      </c>
      <c r="N759" s="111">
        <v>10.9</v>
      </c>
      <c r="O759" s="27" t="s">
        <v>194</v>
      </c>
      <c r="P759" s="26">
        <v>27.4</v>
      </c>
      <c r="Q759" s="110" t="s">
        <v>171</v>
      </c>
      <c r="R759" s="111">
        <v>1.3</v>
      </c>
      <c r="S759" s="27" t="s">
        <v>278</v>
      </c>
      <c r="T759" s="26">
        <v>24.9</v>
      </c>
      <c r="U759" s="27" t="s">
        <v>278</v>
      </c>
      <c r="V759" s="26">
        <v>24.9</v>
      </c>
      <c r="W759" s="110" t="s">
        <v>171</v>
      </c>
      <c r="X759" s="111">
        <v>1.3</v>
      </c>
      <c r="Y759" s="27" t="s">
        <v>278</v>
      </c>
      <c r="Z759" s="26">
        <v>24.9</v>
      </c>
      <c r="AA759" s="27" t="s">
        <v>278</v>
      </c>
      <c r="AB759" s="26">
        <v>24.9</v>
      </c>
      <c r="AC759" s="27" t="s">
        <v>240</v>
      </c>
      <c r="AD759" s="26">
        <v>24.3</v>
      </c>
      <c r="AE759" s="27"/>
      <c r="AF759" s="26"/>
      <c r="AG759" s="27" t="s">
        <v>278</v>
      </c>
      <c r="AH759" s="26">
        <v>24.9</v>
      </c>
      <c r="AI759" s="27" t="s">
        <v>278</v>
      </c>
      <c r="AJ759" s="26">
        <v>24.9</v>
      </c>
      <c r="AK759" s="110" t="s">
        <v>171</v>
      </c>
      <c r="AL759" s="111">
        <v>1.3</v>
      </c>
      <c r="AM759" s="27" t="s">
        <v>278</v>
      </c>
      <c r="AN759" s="26">
        <v>24.9</v>
      </c>
      <c r="AO759" s="110" t="s">
        <v>171</v>
      </c>
      <c r="AP759" s="111">
        <v>1.3</v>
      </c>
      <c r="AQ759" s="27" t="s">
        <v>278</v>
      </c>
      <c r="AR759" s="26">
        <v>24.9</v>
      </c>
      <c r="AS759" s="110" t="s">
        <v>209</v>
      </c>
      <c r="AT759" s="111">
        <v>10.9</v>
      </c>
      <c r="AU759" s="27"/>
      <c r="AV759" s="26"/>
    </row>
    <row r="760" spans="1:48" s="16" customFormat="1" x14ac:dyDescent="0.25">
      <c r="A760" s="12"/>
      <c r="B760" s="13"/>
      <c r="C760" s="14"/>
      <c r="E760" s="27"/>
      <c r="F760" s="26"/>
      <c r="G760" s="27"/>
      <c r="H760" s="26"/>
      <c r="I760" s="27"/>
      <c r="J760" s="26"/>
      <c r="K760" s="27"/>
      <c r="L760" s="26"/>
      <c r="M760" s="27" t="s">
        <v>194</v>
      </c>
      <c r="N760" s="26">
        <v>27.4</v>
      </c>
      <c r="O760" s="27" t="s">
        <v>278</v>
      </c>
      <c r="P760" s="26">
        <v>24.9</v>
      </c>
      <c r="Q760" s="27" t="s">
        <v>278</v>
      </c>
      <c r="R760" s="26">
        <v>24.9</v>
      </c>
      <c r="S760" s="27"/>
      <c r="T760" s="26"/>
      <c r="U760" s="27"/>
      <c r="V760" s="26"/>
      <c r="W760" s="27" t="s">
        <v>278</v>
      </c>
      <c r="X760" s="26">
        <v>24.9</v>
      </c>
      <c r="Y760" s="27"/>
      <c r="Z760" s="26"/>
      <c r="AA760" s="27"/>
      <c r="AB760" s="26"/>
      <c r="AC760" s="110" t="s">
        <v>209</v>
      </c>
      <c r="AD760" s="111">
        <v>10.9</v>
      </c>
      <c r="AE760" s="27"/>
      <c r="AF760" s="26"/>
      <c r="AG760" s="27"/>
      <c r="AH760" s="26"/>
      <c r="AI760" s="27"/>
      <c r="AJ760" s="26"/>
      <c r="AK760" s="110" t="s">
        <v>209</v>
      </c>
      <c r="AL760" s="111">
        <v>10.9</v>
      </c>
      <c r="AM760" s="27"/>
      <c r="AN760" s="26"/>
      <c r="AO760" s="27" t="s">
        <v>278</v>
      </c>
      <c r="AP760" s="26">
        <v>24.9</v>
      </c>
      <c r="AQ760" s="27"/>
      <c r="AR760" s="26"/>
      <c r="AS760" s="27" t="s">
        <v>278</v>
      </c>
      <c r="AT760" s="26">
        <v>24.9</v>
      </c>
      <c r="AU760" s="27"/>
      <c r="AV760" s="26"/>
    </row>
    <row r="761" spans="1:48" s="16" customFormat="1" x14ac:dyDescent="0.25">
      <c r="A761" s="12"/>
      <c r="B761" s="13"/>
      <c r="C761" s="14"/>
      <c r="E761" s="27"/>
      <c r="F761" s="26"/>
      <c r="G761" s="27"/>
      <c r="H761" s="26"/>
      <c r="I761" s="27"/>
      <c r="J761" s="26"/>
      <c r="K761" s="27"/>
      <c r="L761" s="26"/>
      <c r="M761" s="27" t="s">
        <v>278</v>
      </c>
      <c r="N761" s="26">
        <v>24.9</v>
      </c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/>
      <c r="AJ761" s="26"/>
      <c r="AK761" s="27" t="s">
        <v>278</v>
      </c>
      <c r="AL761" s="26">
        <v>24.9</v>
      </c>
      <c r="AM761" s="27"/>
      <c r="AN761" s="26"/>
      <c r="AO761" s="27"/>
      <c r="AP761" s="26"/>
      <c r="AQ761" s="27"/>
      <c r="AR761" s="26"/>
      <c r="AS761" s="27"/>
      <c r="AT761" s="26"/>
      <c r="AU761" s="27"/>
      <c r="AV761" s="26"/>
    </row>
    <row r="762" spans="1:48" s="16" customFormat="1" x14ac:dyDescent="0.25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  <c r="AU762" s="27"/>
      <c r="AV762" s="26"/>
    </row>
    <row r="763" spans="1:48" s="10" customFormat="1" x14ac:dyDescent="0.25">
      <c r="A763" s="12"/>
      <c r="B763" s="13"/>
      <c r="C763" s="14"/>
      <c r="E763" s="17"/>
      <c r="F763" s="15">
        <f>SUM(F756:F762)</f>
        <v>242.70000000000002</v>
      </c>
      <c r="G763" s="17"/>
      <c r="H763" s="15"/>
      <c r="I763" s="17"/>
      <c r="J763" s="15">
        <f>SUM(J756:J762)</f>
        <v>157.5</v>
      </c>
      <c r="K763" s="18"/>
      <c r="L763" s="15">
        <f>SUM(L756:L762)</f>
        <v>178.89999999999998</v>
      </c>
      <c r="M763" s="17"/>
      <c r="N763" s="15">
        <f>SUM(N756:N762)</f>
        <v>291.8</v>
      </c>
      <c r="O763" s="17"/>
      <c r="P763" s="15">
        <f>SUM(P756:P762)</f>
        <v>281.5</v>
      </c>
      <c r="Q763" s="17"/>
      <c r="R763" s="15">
        <f>SUM(R756:R762)</f>
        <v>287.39999999999998</v>
      </c>
      <c r="S763" s="17"/>
      <c r="T763" s="15">
        <f>SUM(T756:T762)</f>
        <v>199.10000000000002</v>
      </c>
      <c r="U763" s="17"/>
      <c r="V763" s="15">
        <f>SUM(V756:V762)</f>
        <v>181.50000000000003</v>
      </c>
      <c r="W763" s="17"/>
      <c r="X763" s="15">
        <f>SUM(X756:X762)</f>
        <v>344.20000000000005</v>
      </c>
      <c r="Y763" s="17"/>
      <c r="Z763" s="15">
        <f>SUM(Z756:Z762)</f>
        <v>164.70000000000002</v>
      </c>
      <c r="AA763" s="17"/>
      <c r="AB763" s="15">
        <f>SUM(AB756:AB762)</f>
        <v>205.5</v>
      </c>
      <c r="AC763" s="17"/>
      <c r="AD763" s="15">
        <f>SUM(AD756:AD762)</f>
        <v>210.4</v>
      </c>
      <c r="AE763" s="17"/>
      <c r="AF763" s="15">
        <f>SUM(AF756:AF762)</f>
        <v>0</v>
      </c>
      <c r="AG763" s="17"/>
      <c r="AH763" s="15">
        <f>SUM(AH756:AH762)</f>
        <v>196.90000000000003</v>
      </c>
      <c r="AI763" s="17"/>
      <c r="AJ763" s="15">
        <f>SUM(AJ756:AJ762)</f>
        <v>185.8</v>
      </c>
      <c r="AK763" s="17"/>
      <c r="AL763" s="15">
        <f>SUM(AL756:AL762)</f>
        <v>358.49999999999994</v>
      </c>
      <c r="AM763" s="17"/>
      <c r="AN763" s="15">
        <f>SUM(AN756:AN762)</f>
        <v>210.30000000000004</v>
      </c>
      <c r="AO763" s="18"/>
      <c r="AP763" s="15">
        <f>SUM(AP756:AP762)</f>
        <v>299.89999999999998</v>
      </c>
      <c r="AQ763" s="18"/>
      <c r="AR763" s="15">
        <f>SUM(AR756:AR762)</f>
        <v>238.30000000000004</v>
      </c>
      <c r="AS763" s="17"/>
      <c r="AT763" s="15">
        <f>SUM(AT756:AT762)</f>
        <v>270.7</v>
      </c>
      <c r="AU763" s="17"/>
      <c r="AV763" s="15">
        <f>SUM(AV756:AV762)</f>
        <v>171</v>
      </c>
    </row>
    <row r="764" spans="1:48" x14ac:dyDescent="0.25">
      <c r="A764" s="12"/>
      <c r="B764" s="13"/>
      <c r="C764" s="14"/>
      <c r="E764" s="27"/>
      <c r="F764" s="26"/>
      <c r="G764" s="27"/>
      <c r="H764" s="26"/>
      <c r="I764" s="27"/>
      <c r="J764" s="26"/>
      <c r="K764" s="28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7"/>
      <c r="AN764" s="26"/>
      <c r="AO764" s="28"/>
      <c r="AP764" s="26"/>
      <c r="AQ764" s="28"/>
      <c r="AR764" s="26"/>
      <c r="AS764" s="27"/>
      <c r="AT764" s="26"/>
      <c r="AU764" s="27"/>
      <c r="AV764" s="26"/>
    </row>
    <row r="765" spans="1:48" s="16" customFormat="1" x14ac:dyDescent="0.25">
      <c r="A765" s="12"/>
      <c r="B765" s="13"/>
      <c r="C765" s="14"/>
      <c r="E765" s="110" t="s">
        <v>278</v>
      </c>
      <c r="F765" s="111">
        <v>7.8</v>
      </c>
      <c r="G765" s="27"/>
      <c r="H765" s="26"/>
      <c r="I765" s="110" t="s">
        <v>278</v>
      </c>
      <c r="J765" s="111">
        <v>7.8</v>
      </c>
      <c r="K765" s="27"/>
      <c r="L765" s="26"/>
      <c r="M765" s="112" t="s">
        <v>194</v>
      </c>
      <c r="N765" s="113">
        <v>76.5</v>
      </c>
      <c r="O765" s="27" t="s">
        <v>194</v>
      </c>
      <c r="P765" s="26">
        <v>34</v>
      </c>
      <c r="Q765" s="27" t="s">
        <v>240</v>
      </c>
      <c r="R765" s="26">
        <v>29.1</v>
      </c>
      <c r="S765" s="110" t="s">
        <v>278</v>
      </c>
      <c r="T765" s="111">
        <v>17.600000000000001</v>
      </c>
      <c r="U765" s="110" t="s">
        <v>278</v>
      </c>
      <c r="V765" s="111">
        <v>7.8</v>
      </c>
      <c r="W765" s="27" t="s">
        <v>240</v>
      </c>
      <c r="X765" s="26">
        <v>29.1</v>
      </c>
      <c r="Y765" s="110" t="s">
        <v>278</v>
      </c>
      <c r="Z765" s="111">
        <v>17.600000000000001</v>
      </c>
      <c r="AA765" s="110" t="s">
        <v>278</v>
      </c>
      <c r="AB765" s="111">
        <v>17.600000000000001</v>
      </c>
      <c r="AC765" s="27" t="s">
        <v>240</v>
      </c>
      <c r="AD765" s="26">
        <v>29.1</v>
      </c>
      <c r="AE765" s="27"/>
      <c r="AF765" s="26"/>
      <c r="AG765" s="110" t="s">
        <v>278</v>
      </c>
      <c r="AH765" s="111">
        <v>7.8</v>
      </c>
      <c r="AI765" s="110" t="s">
        <v>278</v>
      </c>
      <c r="AJ765" s="111">
        <v>7.8</v>
      </c>
      <c r="AK765" s="110" t="s">
        <v>264</v>
      </c>
      <c r="AL765" s="111">
        <v>2</v>
      </c>
      <c r="AM765" s="27" t="s">
        <v>240</v>
      </c>
      <c r="AN765" s="26">
        <v>29.1</v>
      </c>
      <c r="AO765" s="27" t="s">
        <v>240</v>
      </c>
      <c r="AP765" s="26">
        <v>29.1</v>
      </c>
      <c r="AQ765" s="27" t="s">
        <v>240</v>
      </c>
      <c r="AR765" s="26">
        <v>29.1</v>
      </c>
      <c r="AS765" s="27" t="s">
        <v>240</v>
      </c>
      <c r="AT765" s="26">
        <v>29.1</v>
      </c>
      <c r="AU765" s="110" t="s">
        <v>278</v>
      </c>
      <c r="AV765" s="111">
        <v>17.600000000000001</v>
      </c>
    </row>
    <row r="766" spans="1:48" s="16" customFormat="1" x14ac:dyDescent="0.25">
      <c r="A766" s="12"/>
      <c r="B766" s="13"/>
      <c r="C766" s="14"/>
      <c r="E766" s="27"/>
      <c r="F766" s="26"/>
      <c r="G766" s="27"/>
      <c r="H766" s="26"/>
      <c r="I766" s="27"/>
      <c r="J766" s="26"/>
      <c r="K766" s="27"/>
      <c r="L766" s="26"/>
      <c r="M766" s="110" t="s">
        <v>278</v>
      </c>
      <c r="N766" s="111">
        <v>7.8</v>
      </c>
      <c r="O766" s="110" t="s">
        <v>278</v>
      </c>
      <c r="P766" s="111">
        <v>17.600000000000001</v>
      </c>
      <c r="Q766" s="110" t="s">
        <v>278</v>
      </c>
      <c r="R766" s="111">
        <v>7.8</v>
      </c>
      <c r="S766" s="27"/>
      <c r="T766" s="26"/>
      <c r="U766" s="27"/>
      <c r="V766" s="26"/>
      <c r="W766" s="110" t="s">
        <v>278</v>
      </c>
      <c r="X766" s="111">
        <v>7.8</v>
      </c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27"/>
      <c r="AJ766" s="26"/>
      <c r="AK766" s="110" t="s">
        <v>278</v>
      </c>
      <c r="AL766" s="111">
        <v>7.8</v>
      </c>
      <c r="AM766" s="110" t="s">
        <v>278</v>
      </c>
      <c r="AN766" s="111">
        <v>7.8</v>
      </c>
      <c r="AO766" s="110" t="s">
        <v>278</v>
      </c>
      <c r="AP766" s="111">
        <v>7.8</v>
      </c>
      <c r="AQ766" s="110" t="s">
        <v>278</v>
      </c>
      <c r="AR766" s="111">
        <v>7.8</v>
      </c>
      <c r="AS766" s="110" t="s">
        <v>278</v>
      </c>
      <c r="AT766" s="111">
        <v>7.8</v>
      </c>
      <c r="AU766" s="27"/>
      <c r="AV766" s="26"/>
    </row>
    <row r="767" spans="1:48" s="16" customFormat="1" x14ac:dyDescent="0.25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  <c r="AU767" s="27"/>
      <c r="AV767" s="26"/>
    </row>
    <row r="768" spans="1:48" s="10" customFormat="1" x14ac:dyDescent="0.25">
      <c r="A768" s="12"/>
      <c r="B768" s="13"/>
      <c r="C768" s="14"/>
      <c r="E768" s="17"/>
      <c r="F768" s="15">
        <f>SUM(F763:F767)</f>
        <v>250.50000000000003</v>
      </c>
      <c r="G768" s="17"/>
      <c r="H768" s="15"/>
      <c r="I768" s="17"/>
      <c r="J768" s="15">
        <f>SUM(J763:J767)</f>
        <v>165.3</v>
      </c>
      <c r="K768" s="18"/>
      <c r="L768" s="15">
        <f>SUM(L763:L767)</f>
        <v>178.89999999999998</v>
      </c>
      <c r="M768" s="17"/>
      <c r="N768" s="15">
        <f>SUM(N763:N767)</f>
        <v>376.1</v>
      </c>
      <c r="O768" s="17"/>
      <c r="P768" s="15">
        <f>SUM(P763:P767)</f>
        <v>333.1</v>
      </c>
      <c r="Q768" s="17"/>
      <c r="R768" s="15">
        <f>SUM(R763:R767)</f>
        <v>324.3</v>
      </c>
      <c r="S768" s="17"/>
      <c r="T768" s="15">
        <f>SUM(T763:T767)</f>
        <v>216.70000000000002</v>
      </c>
      <c r="U768" s="17"/>
      <c r="V768" s="15">
        <f>SUM(V763:V767)</f>
        <v>189.30000000000004</v>
      </c>
      <c r="W768" s="17"/>
      <c r="X768" s="15">
        <f>SUM(X763:X767)</f>
        <v>381.10000000000008</v>
      </c>
      <c r="Y768" s="17"/>
      <c r="Z768" s="15">
        <f>SUM(Z763:Z767)</f>
        <v>182.3</v>
      </c>
      <c r="AA768" s="17"/>
      <c r="AB768" s="15">
        <f>SUM(AB763:AB767)</f>
        <v>223.1</v>
      </c>
      <c r="AC768" s="17"/>
      <c r="AD768" s="15">
        <f>SUM(AD763:AD767)</f>
        <v>239.5</v>
      </c>
      <c r="AE768" s="17"/>
      <c r="AF768" s="15">
        <f>SUM(AF763:AF767)</f>
        <v>0</v>
      </c>
      <c r="AG768" s="17"/>
      <c r="AH768" s="15">
        <f>SUM(AH763:AH767)</f>
        <v>204.70000000000005</v>
      </c>
      <c r="AI768" s="17"/>
      <c r="AJ768" s="15">
        <f>SUM(AJ763:AJ767)</f>
        <v>193.60000000000002</v>
      </c>
      <c r="AK768" s="17"/>
      <c r="AL768" s="15">
        <f>SUM(AL763:AL767)</f>
        <v>368.29999999999995</v>
      </c>
      <c r="AM768" s="17"/>
      <c r="AN768" s="15">
        <f>SUM(AN763:AN767)</f>
        <v>247.20000000000005</v>
      </c>
      <c r="AO768" s="18"/>
      <c r="AP768" s="15">
        <f>SUM(AP763:AP767)</f>
        <v>336.8</v>
      </c>
      <c r="AQ768" s="18"/>
      <c r="AR768" s="15">
        <f>SUM(AR763:AR767)</f>
        <v>275.20000000000005</v>
      </c>
      <c r="AS768" s="17"/>
      <c r="AT768" s="15">
        <f>SUM(AT763:AT767)</f>
        <v>307.60000000000002</v>
      </c>
      <c r="AU768" s="17"/>
      <c r="AV768" s="15">
        <f>SUM(AV763:AV767)</f>
        <v>188.6</v>
      </c>
    </row>
    <row r="769" spans="1:48" ht="13.5" customHeight="1" x14ac:dyDescent="0.25">
      <c r="A769" s="12"/>
      <c r="B769" s="13"/>
      <c r="C769" s="14"/>
      <c r="E769" s="27"/>
      <c r="F769" s="26"/>
      <c r="G769" s="27"/>
      <c r="H769" s="26"/>
      <c r="I769" s="27"/>
      <c r="J769" s="26"/>
      <c r="K769" s="28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7"/>
      <c r="AN769" s="26"/>
      <c r="AO769" s="28"/>
      <c r="AP769" s="26"/>
      <c r="AQ769" s="28"/>
      <c r="AR769" s="26"/>
      <c r="AS769" s="27"/>
      <c r="AT769" s="26"/>
      <c r="AU769" s="27"/>
      <c r="AV769" s="26"/>
    </row>
    <row r="770" spans="1:48" s="16" customFormat="1" x14ac:dyDescent="0.25">
      <c r="A770" s="12"/>
      <c r="B770" s="13"/>
      <c r="C770" s="14"/>
      <c r="E770" s="27"/>
      <c r="F770" s="26"/>
      <c r="G770" s="27"/>
      <c r="H770" s="26"/>
      <c r="I770" s="27"/>
      <c r="J770" s="26"/>
      <c r="K770" s="27"/>
      <c r="L770" s="26"/>
      <c r="M770" s="114" t="s">
        <v>194</v>
      </c>
      <c r="N770" s="115">
        <v>57.1</v>
      </c>
      <c r="O770" s="114" t="s">
        <v>194</v>
      </c>
      <c r="P770" s="115">
        <v>57.1</v>
      </c>
      <c r="Q770" s="110" t="s">
        <v>240</v>
      </c>
      <c r="R770" s="111">
        <v>9.8000000000000007</v>
      </c>
      <c r="S770" s="27"/>
      <c r="T770" s="26"/>
      <c r="U770" s="27"/>
      <c r="V770" s="26"/>
      <c r="W770" s="110" t="s">
        <v>240</v>
      </c>
      <c r="X770" s="111">
        <v>9.8000000000000007</v>
      </c>
      <c r="Y770" s="27"/>
      <c r="Z770" s="26"/>
      <c r="AA770" s="27"/>
      <c r="AB770" s="26"/>
      <c r="AC770" s="110" t="s">
        <v>240</v>
      </c>
      <c r="AD770" s="111">
        <v>9.8000000000000007</v>
      </c>
      <c r="AE770" s="27"/>
      <c r="AF770" s="26"/>
      <c r="AG770" s="27"/>
      <c r="AH770" s="26"/>
      <c r="AI770" s="27"/>
      <c r="AJ770" s="26"/>
      <c r="AK770" s="27"/>
      <c r="AL770" s="26"/>
      <c r="AM770" s="110" t="s">
        <v>240</v>
      </c>
      <c r="AN770" s="111">
        <v>9.8000000000000007</v>
      </c>
      <c r="AO770" s="110" t="s">
        <v>240</v>
      </c>
      <c r="AP770" s="111">
        <v>3.9</v>
      </c>
      <c r="AQ770" s="110" t="s">
        <v>240</v>
      </c>
      <c r="AR770" s="111">
        <v>9.8000000000000007</v>
      </c>
      <c r="AS770" s="110" t="s">
        <v>240</v>
      </c>
      <c r="AT770" s="111">
        <v>9.8000000000000007</v>
      </c>
      <c r="AU770" s="27"/>
      <c r="AV770" s="26"/>
    </row>
    <row r="771" spans="1:48" s="16" customFormat="1" x14ac:dyDescent="0.25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  <c r="AU771" s="27"/>
      <c r="AV771" s="26"/>
    </row>
    <row r="772" spans="1:48" s="10" customFormat="1" ht="13.2" x14ac:dyDescent="0.25">
      <c r="A772" s="19"/>
      <c r="B772" s="20"/>
      <c r="C772" s="22" t="s">
        <v>41</v>
      </c>
      <c r="D772" s="23"/>
      <c r="E772" s="24"/>
      <c r="F772" s="25">
        <f>SUM(F768:F771)</f>
        <v>250.50000000000003</v>
      </c>
      <c r="G772" s="24"/>
      <c r="H772" s="25"/>
      <c r="I772" s="24"/>
      <c r="J772" s="25">
        <f>SUM(J768:J771)</f>
        <v>165.3</v>
      </c>
      <c r="K772" s="24"/>
      <c r="L772" s="25">
        <f>SUM(L768:L771)</f>
        <v>178.89999999999998</v>
      </c>
      <c r="M772" s="24"/>
      <c r="N772" s="25">
        <f>SUM(N768:N771)</f>
        <v>433.20000000000005</v>
      </c>
      <c r="O772" s="24"/>
      <c r="P772" s="25">
        <f>SUM(P768:P771)</f>
        <v>390.20000000000005</v>
      </c>
      <c r="Q772" s="24"/>
      <c r="R772" s="25">
        <f>SUM(R768:R771)</f>
        <v>334.1</v>
      </c>
      <c r="S772" s="24"/>
      <c r="T772" s="25">
        <f>SUM(T768:T771)</f>
        <v>216.70000000000002</v>
      </c>
      <c r="U772" s="24"/>
      <c r="V772" s="25">
        <f>SUM(V768:V771)</f>
        <v>189.30000000000004</v>
      </c>
      <c r="W772" s="24"/>
      <c r="X772" s="25">
        <f>SUM(X768:X771)</f>
        <v>390.90000000000009</v>
      </c>
      <c r="Y772" s="24"/>
      <c r="Z772" s="25">
        <f>SUM(Z768:Z771)</f>
        <v>182.3</v>
      </c>
      <c r="AA772" s="24"/>
      <c r="AB772" s="25">
        <f>SUM(AB768:AB771)</f>
        <v>223.1</v>
      </c>
      <c r="AC772" s="24"/>
      <c r="AD772" s="25">
        <f>SUM(AD768:AD771)</f>
        <v>249.3</v>
      </c>
      <c r="AE772" s="24"/>
      <c r="AF772" s="25">
        <f>SUM(AF768:AF771)</f>
        <v>0</v>
      </c>
      <c r="AG772" s="24"/>
      <c r="AH772" s="25">
        <f>SUM(AH768:AH771)</f>
        <v>204.70000000000005</v>
      </c>
      <c r="AI772" s="24"/>
      <c r="AJ772" s="25">
        <f>SUM(AJ768:AJ771)</f>
        <v>193.60000000000002</v>
      </c>
      <c r="AK772" s="24"/>
      <c r="AL772" s="25">
        <f>SUM(AL768:AL771)</f>
        <v>368.29999999999995</v>
      </c>
      <c r="AM772" s="24"/>
      <c r="AN772" s="25">
        <f>SUM(AN768:AN771)</f>
        <v>257.00000000000006</v>
      </c>
      <c r="AO772" s="24"/>
      <c r="AP772" s="25">
        <f>SUM(AP768:AP771)</f>
        <v>340.7</v>
      </c>
      <c r="AQ772" s="24"/>
      <c r="AR772" s="25">
        <f>SUM(AR768:AR771)</f>
        <v>285.00000000000006</v>
      </c>
      <c r="AS772" s="24"/>
      <c r="AT772" s="25">
        <f>SUM(AT768:AT771)</f>
        <v>317.40000000000003</v>
      </c>
      <c r="AU772" s="24"/>
      <c r="AV772" s="25">
        <f>SUM(AV768:AV771)</f>
        <v>188.6</v>
      </c>
    </row>
    <row r="773" spans="1:48" x14ac:dyDescent="0.25">
      <c r="A773" s="12"/>
      <c r="B773" s="13"/>
      <c r="C773" s="14"/>
      <c r="E773" s="29"/>
      <c r="F773" s="30"/>
      <c r="G773" s="29"/>
      <c r="H773" s="30"/>
      <c r="I773" s="29"/>
      <c r="J773" s="30"/>
      <c r="K773" s="31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29"/>
      <c r="AN773" s="30"/>
      <c r="AO773" s="31"/>
      <c r="AP773" s="30"/>
      <c r="AQ773" s="31"/>
      <c r="AR773" s="30"/>
      <c r="AS773" s="29"/>
      <c r="AT773" s="30"/>
      <c r="AU773" s="29"/>
      <c r="AV773" s="30"/>
    </row>
    <row r="774" spans="1:48" x14ac:dyDescent="0.25">
      <c r="A774" s="12"/>
      <c r="B774" s="13"/>
      <c r="C774" s="14"/>
    </row>
    <row r="775" spans="1:48" x14ac:dyDescent="0.25">
      <c r="A775" s="119">
        <v>46188</v>
      </c>
      <c r="B775" s="120">
        <v>500</v>
      </c>
      <c r="C775" s="121" t="s">
        <v>58</v>
      </c>
      <c r="E775" s="27" t="s">
        <v>182</v>
      </c>
      <c r="F775" s="26">
        <v>27.3</v>
      </c>
      <c r="G775" s="27"/>
      <c r="H775" s="26"/>
      <c r="I775" s="27" t="s">
        <v>182</v>
      </c>
      <c r="J775" s="26">
        <v>27.3</v>
      </c>
      <c r="K775" s="27" t="s">
        <v>182</v>
      </c>
      <c r="L775" s="26">
        <v>27.3</v>
      </c>
      <c r="M775" s="27" t="s">
        <v>272</v>
      </c>
      <c r="N775" s="26">
        <v>26.8</v>
      </c>
      <c r="O775" s="27" t="s">
        <v>272</v>
      </c>
      <c r="P775" s="26">
        <v>26.8</v>
      </c>
      <c r="Q775" s="27" t="s">
        <v>272</v>
      </c>
      <c r="R775" s="26">
        <v>26.8</v>
      </c>
      <c r="S775" s="27" t="s">
        <v>272</v>
      </c>
      <c r="T775" s="26">
        <v>26.8</v>
      </c>
      <c r="U775" s="27" t="s">
        <v>182</v>
      </c>
      <c r="V775" s="26">
        <v>27.3</v>
      </c>
      <c r="W775" s="27" t="s">
        <v>182</v>
      </c>
      <c r="X775" s="26">
        <v>27.3</v>
      </c>
      <c r="Y775" s="27" t="s">
        <v>272</v>
      </c>
      <c r="Z775" s="26">
        <v>26.8</v>
      </c>
      <c r="AA775" s="27" t="s">
        <v>182</v>
      </c>
      <c r="AB775" s="26">
        <v>27.3</v>
      </c>
      <c r="AC775" s="27" t="s">
        <v>182</v>
      </c>
      <c r="AD775" s="26">
        <v>27.3</v>
      </c>
      <c r="AE775" s="27"/>
      <c r="AF775" s="26"/>
      <c r="AG775" s="110" t="s">
        <v>247</v>
      </c>
      <c r="AH775" s="111">
        <v>8.3000000000000007</v>
      </c>
      <c r="AI775" s="27" t="s">
        <v>272</v>
      </c>
      <c r="AJ775" s="26">
        <v>26.8</v>
      </c>
      <c r="AK775" s="27" t="s">
        <v>182</v>
      </c>
      <c r="AL775" s="26">
        <v>27.3</v>
      </c>
      <c r="AM775" s="110" t="s">
        <v>188</v>
      </c>
      <c r="AN775" s="111">
        <v>6</v>
      </c>
      <c r="AO775" s="110" t="s">
        <v>188</v>
      </c>
      <c r="AP775" s="111">
        <v>6</v>
      </c>
      <c r="AQ775" s="27" t="s">
        <v>272</v>
      </c>
      <c r="AR775" s="26">
        <v>26.8</v>
      </c>
      <c r="AS775" s="27" t="s">
        <v>182</v>
      </c>
      <c r="AT775" s="26">
        <v>27.3</v>
      </c>
      <c r="AU775" s="110" t="s">
        <v>286</v>
      </c>
      <c r="AV775" s="111">
        <v>8.4</v>
      </c>
    </row>
    <row r="776" spans="1:48" x14ac:dyDescent="0.25">
      <c r="A776" s="12"/>
      <c r="B776" s="13"/>
      <c r="C776" s="14"/>
      <c r="E776" s="27" t="s">
        <v>180</v>
      </c>
      <c r="F776" s="26">
        <v>34</v>
      </c>
      <c r="G776" s="27"/>
      <c r="H776" s="26"/>
      <c r="I776" s="27" t="s">
        <v>186</v>
      </c>
      <c r="J776" s="26">
        <v>31.2</v>
      </c>
      <c r="K776" s="27" t="s">
        <v>186</v>
      </c>
      <c r="L776" s="26">
        <v>31.2</v>
      </c>
      <c r="M776" s="27" t="s">
        <v>182</v>
      </c>
      <c r="N776" s="26">
        <v>27.3</v>
      </c>
      <c r="O776" s="27" t="s">
        <v>182</v>
      </c>
      <c r="P776" s="26">
        <v>27.3</v>
      </c>
      <c r="Q776" s="27" t="s">
        <v>182</v>
      </c>
      <c r="R776" s="26">
        <v>27.3</v>
      </c>
      <c r="S776" s="27" t="s">
        <v>182</v>
      </c>
      <c r="T776" s="26">
        <v>27.3</v>
      </c>
      <c r="U776" s="110" t="s">
        <v>247</v>
      </c>
      <c r="V776" s="111">
        <v>8.3000000000000007</v>
      </c>
      <c r="W776" s="27" t="s">
        <v>197</v>
      </c>
      <c r="X776" s="26">
        <v>27.8</v>
      </c>
      <c r="Y776" s="27" t="s">
        <v>182</v>
      </c>
      <c r="Z776" s="26">
        <v>27.3</v>
      </c>
      <c r="AA776" s="27" t="s">
        <v>186</v>
      </c>
      <c r="AB776" s="26">
        <v>31.2</v>
      </c>
      <c r="AC776" s="27" t="s">
        <v>197</v>
      </c>
      <c r="AD776" s="26">
        <v>27.8</v>
      </c>
      <c r="AE776" s="27"/>
      <c r="AF776" s="26"/>
      <c r="AG776" s="27" t="s">
        <v>197</v>
      </c>
      <c r="AH776" s="26">
        <v>27.8</v>
      </c>
      <c r="AI776" s="27" t="s">
        <v>182</v>
      </c>
      <c r="AJ776" s="26">
        <v>27.3</v>
      </c>
      <c r="AK776" s="110" t="s">
        <v>247</v>
      </c>
      <c r="AL776" s="111">
        <v>8.3000000000000007</v>
      </c>
      <c r="AM776" s="27" t="s">
        <v>182</v>
      </c>
      <c r="AN776" s="26">
        <v>27.3</v>
      </c>
      <c r="AO776" s="27" t="s">
        <v>182</v>
      </c>
      <c r="AP776" s="26">
        <v>27.3</v>
      </c>
      <c r="AQ776" s="110" t="s">
        <v>188</v>
      </c>
      <c r="AR776" s="111">
        <v>6</v>
      </c>
      <c r="AS776" s="27" t="s">
        <v>186</v>
      </c>
      <c r="AT776" s="26">
        <v>31.2</v>
      </c>
      <c r="AU776" s="27" t="s">
        <v>182</v>
      </c>
      <c r="AV776" s="26">
        <v>27.3</v>
      </c>
    </row>
    <row r="777" spans="1:48" x14ac:dyDescent="0.25">
      <c r="A777" s="12"/>
      <c r="B777" s="13"/>
      <c r="C777" s="14"/>
      <c r="E777" s="27" t="s">
        <v>197</v>
      </c>
      <c r="F777" s="26">
        <v>27.8</v>
      </c>
      <c r="G777" s="27"/>
      <c r="H777" s="26"/>
      <c r="I777" s="27" t="s">
        <v>197</v>
      </c>
      <c r="J777" s="26">
        <v>27.8</v>
      </c>
      <c r="K777" s="27" t="s">
        <v>197</v>
      </c>
      <c r="L777" s="26">
        <v>27.8</v>
      </c>
      <c r="M777" s="27" t="s">
        <v>186</v>
      </c>
      <c r="N777" s="26">
        <v>31.2</v>
      </c>
      <c r="O777" s="27" t="s">
        <v>248</v>
      </c>
      <c r="P777" s="26">
        <v>31.2</v>
      </c>
      <c r="Q777" s="27" t="s">
        <v>197</v>
      </c>
      <c r="R777" s="26">
        <v>27.8</v>
      </c>
      <c r="S777" s="27" t="s">
        <v>197</v>
      </c>
      <c r="T777" s="26">
        <v>27.8</v>
      </c>
      <c r="U777" s="27" t="s">
        <v>186</v>
      </c>
      <c r="V777" s="26">
        <v>31.2</v>
      </c>
      <c r="W777" s="110" t="s">
        <v>177</v>
      </c>
      <c r="X777" s="111">
        <v>9.9</v>
      </c>
      <c r="Y777" s="27" t="s">
        <v>186</v>
      </c>
      <c r="Z777" s="26">
        <v>31.2</v>
      </c>
      <c r="AA777" s="27" t="s">
        <v>197</v>
      </c>
      <c r="AB777" s="26">
        <v>27.8</v>
      </c>
      <c r="AC777" s="110" t="s">
        <v>177</v>
      </c>
      <c r="AD777" s="111">
        <v>9.9</v>
      </c>
      <c r="AE777" s="27"/>
      <c r="AF777" s="26"/>
      <c r="AG777" s="27" t="s">
        <v>222</v>
      </c>
      <c r="AH777" s="26">
        <v>28</v>
      </c>
      <c r="AI777" s="27" t="s">
        <v>248</v>
      </c>
      <c r="AJ777" s="26">
        <v>31.2</v>
      </c>
      <c r="AK777" s="27" t="s">
        <v>186</v>
      </c>
      <c r="AL777" s="26">
        <v>31.2</v>
      </c>
      <c r="AM777" s="27" t="s">
        <v>186</v>
      </c>
      <c r="AN777" s="26">
        <v>31.2</v>
      </c>
      <c r="AO777" s="27" t="s">
        <v>186</v>
      </c>
      <c r="AP777" s="26">
        <v>31.2</v>
      </c>
      <c r="AQ777" s="27" t="s">
        <v>182</v>
      </c>
      <c r="AR777" s="26">
        <v>27.3</v>
      </c>
      <c r="AS777" s="27" t="s">
        <v>197</v>
      </c>
      <c r="AT777" s="26">
        <v>27.8</v>
      </c>
      <c r="AU777" s="27" t="s">
        <v>186</v>
      </c>
      <c r="AV777" s="26">
        <v>31.2</v>
      </c>
    </row>
    <row r="778" spans="1:48" x14ac:dyDescent="0.25">
      <c r="A778" s="12"/>
      <c r="B778" s="13"/>
      <c r="C778" s="14"/>
      <c r="E778" s="27" t="s">
        <v>207</v>
      </c>
      <c r="F778" s="26">
        <v>29.6</v>
      </c>
      <c r="G778" s="27"/>
      <c r="H778" s="26"/>
      <c r="I778" s="110" t="s">
        <v>177</v>
      </c>
      <c r="J778" s="111">
        <v>9.9</v>
      </c>
      <c r="K778" s="110" t="s">
        <v>177</v>
      </c>
      <c r="L778" s="111">
        <v>9.9</v>
      </c>
      <c r="M778" s="27" t="s">
        <v>197</v>
      </c>
      <c r="N778" s="26">
        <v>27.8</v>
      </c>
      <c r="O778" s="27" t="s">
        <v>197</v>
      </c>
      <c r="P778" s="26">
        <v>27.8</v>
      </c>
      <c r="Q778" s="27" t="s">
        <v>207</v>
      </c>
      <c r="R778" s="26">
        <v>29.6</v>
      </c>
      <c r="S778" s="110" t="s">
        <v>177</v>
      </c>
      <c r="T778" s="111">
        <v>9.9</v>
      </c>
      <c r="U778" s="27" t="s">
        <v>197</v>
      </c>
      <c r="V778" s="26">
        <v>27.8</v>
      </c>
      <c r="W778" s="27" t="s">
        <v>165</v>
      </c>
      <c r="X778" s="26">
        <v>32.200000000000003</v>
      </c>
      <c r="Y778" s="27" t="s">
        <v>197</v>
      </c>
      <c r="Z778" s="26">
        <v>27.8</v>
      </c>
      <c r="AA778" s="110" t="s">
        <v>177</v>
      </c>
      <c r="AB778" s="111">
        <v>9.9</v>
      </c>
      <c r="AC778" s="27" t="s">
        <v>172</v>
      </c>
      <c r="AD778" s="26">
        <v>29.4</v>
      </c>
      <c r="AE778" s="27"/>
      <c r="AF778" s="26"/>
      <c r="AG778" s="110" t="s">
        <v>193</v>
      </c>
      <c r="AH778" s="111">
        <v>6</v>
      </c>
      <c r="AI778" s="27" t="s">
        <v>197</v>
      </c>
      <c r="AJ778" s="26">
        <v>27.8</v>
      </c>
      <c r="AK778" s="27" t="s">
        <v>197</v>
      </c>
      <c r="AL778" s="26">
        <v>27.8</v>
      </c>
      <c r="AM778" s="110" t="s">
        <v>177</v>
      </c>
      <c r="AN778" s="111">
        <v>9.9</v>
      </c>
      <c r="AO778" s="27" t="s">
        <v>197</v>
      </c>
      <c r="AP778" s="26">
        <v>27.8</v>
      </c>
      <c r="AQ778" s="27" t="s">
        <v>186</v>
      </c>
      <c r="AR778" s="26">
        <v>31.2</v>
      </c>
      <c r="AS778" s="110" t="s">
        <v>177</v>
      </c>
      <c r="AT778" s="111">
        <v>9.9</v>
      </c>
      <c r="AU778" s="27" t="s">
        <v>207</v>
      </c>
      <c r="AV778" s="26">
        <v>29.6</v>
      </c>
    </row>
    <row r="779" spans="1:48" x14ac:dyDescent="0.25">
      <c r="A779" s="12"/>
      <c r="B779" s="13"/>
      <c r="C779" s="14"/>
      <c r="E779" s="110" t="s">
        <v>177</v>
      </c>
      <c r="F779" s="111">
        <v>9.9</v>
      </c>
      <c r="G779" s="27"/>
      <c r="H779" s="26"/>
      <c r="I779" s="110" t="s">
        <v>193</v>
      </c>
      <c r="J779" s="111">
        <v>6</v>
      </c>
      <c r="K779" s="110" t="s">
        <v>193</v>
      </c>
      <c r="L779" s="111">
        <v>6</v>
      </c>
      <c r="M779" s="110" t="s">
        <v>177</v>
      </c>
      <c r="N779" s="111">
        <v>9.9</v>
      </c>
      <c r="O779" s="110" t="s">
        <v>177</v>
      </c>
      <c r="P779" s="111">
        <v>9.9</v>
      </c>
      <c r="Q779" s="110" t="s">
        <v>177</v>
      </c>
      <c r="R779" s="111">
        <v>9.9</v>
      </c>
      <c r="S779" s="110" t="s">
        <v>193</v>
      </c>
      <c r="T779" s="111">
        <v>6</v>
      </c>
      <c r="U779" s="110" t="s">
        <v>177</v>
      </c>
      <c r="V779" s="111">
        <v>9.9</v>
      </c>
      <c r="W779" s="27" t="s">
        <v>172</v>
      </c>
      <c r="X779" s="26">
        <v>29.4</v>
      </c>
      <c r="Y779" s="110" t="s">
        <v>177</v>
      </c>
      <c r="Z779" s="111">
        <v>9.9</v>
      </c>
      <c r="AA779" s="110" t="s">
        <v>193</v>
      </c>
      <c r="AB779" s="111">
        <v>6</v>
      </c>
      <c r="AC779" s="110" t="s">
        <v>178</v>
      </c>
      <c r="AD779" s="111">
        <v>8.3000000000000007</v>
      </c>
      <c r="AE779" s="27"/>
      <c r="AF779" s="26"/>
      <c r="AG779" s="27" t="s">
        <v>172</v>
      </c>
      <c r="AH779" s="26">
        <v>29.4</v>
      </c>
      <c r="AI779" s="110" t="s">
        <v>177</v>
      </c>
      <c r="AJ779" s="111">
        <v>9.9</v>
      </c>
      <c r="AK779" s="110" t="s">
        <v>177</v>
      </c>
      <c r="AL779" s="111">
        <v>9.9</v>
      </c>
      <c r="AM779" s="110" t="s">
        <v>193</v>
      </c>
      <c r="AN779" s="111">
        <v>6</v>
      </c>
      <c r="AO779" s="110" t="s">
        <v>177</v>
      </c>
      <c r="AP779" s="111">
        <v>9.9</v>
      </c>
      <c r="AQ779" s="110" t="s">
        <v>177</v>
      </c>
      <c r="AR779" s="111">
        <v>9.9</v>
      </c>
      <c r="AS779" s="110" t="s">
        <v>193</v>
      </c>
      <c r="AT779" s="111">
        <v>6</v>
      </c>
      <c r="AU779" s="110" t="s">
        <v>177</v>
      </c>
      <c r="AV779" s="111">
        <v>9.9</v>
      </c>
    </row>
    <row r="780" spans="1:48" x14ac:dyDescent="0.25">
      <c r="A780" s="12"/>
      <c r="B780" s="13"/>
      <c r="C780" s="14"/>
      <c r="E780" s="27" t="s">
        <v>172</v>
      </c>
      <c r="F780" s="26">
        <v>29.4</v>
      </c>
      <c r="G780" s="27"/>
      <c r="H780" s="26"/>
      <c r="I780" s="27" t="s">
        <v>172</v>
      </c>
      <c r="J780" s="26">
        <v>29.4</v>
      </c>
      <c r="K780" s="27" t="s">
        <v>172</v>
      </c>
      <c r="L780" s="26">
        <v>29.4</v>
      </c>
      <c r="M780" s="27" t="s">
        <v>172</v>
      </c>
      <c r="N780" s="26">
        <v>29.4</v>
      </c>
      <c r="O780" s="27" t="s">
        <v>172</v>
      </c>
      <c r="P780" s="26">
        <v>29.4</v>
      </c>
      <c r="Q780" s="27" t="s">
        <v>172</v>
      </c>
      <c r="R780" s="26">
        <v>29.4</v>
      </c>
      <c r="S780" s="27" t="s">
        <v>172</v>
      </c>
      <c r="T780" s="26">
        <v>29.4</v>
      </c>
      <c r="U780" s="27" t="s">
        <v>172</v>
      </c>
      <c r="V780" s="26">
        <v>29.4</v>
      </c>
      <c r="W780" s="110" t="s">
        <v>184</v>
      </c>
      <c r="X780" s="111">
        <v>8.6999999999999993</v>
      </c>
      <c r="Y780" s="27" t="s">
        <v>172</v>
      </c>
      <c r="Z780" s="26">
        <v>29.4</v>
      </c>
      <c r="AA780" s="27" t="s">
        <v>172</v>
      </c>
      <c r="AB780" s="26">
        <v>29.4</v>
      </c>
      <c r="AC780" s="27" t="s">
        <v>243</v>
      </c>
      <c r="AD780" s="26">
        <v>23.9</v>
      </c>
      <c r="AE780" s="27"/>
      <c r="AF780" s="26"/>
      <c r="AG780" s="27" t="s">
        <v>243</v>
      </c>
      <c r="AH780" s="26">
        <v>23.9</v>
      </c>
      <c r="AI780" s="27" t="s">
        <v>172</v>
      </c>
      <c r="AJ780" s="26">
        <v>29.4</v>
      </c>
      <c r="AK780" s="27" t="s">
        <v>172</v>
      </c>
      <c r="AL780" s="26">
        <v>29.4</v>
      </c>
      <c r="AM780" s="27" t="s">
        <v>172</v>
      </c>
      <c r="AN780" s="26">
        <v>29.4</v>
      </c>
      <c r="AO780" s="27" t="s">
        <v>172</v>
      </c>
      <c r="AP780" s="26">
        <v>29.4</v>
      </c>
      <c r="AQ780" s="27" t="s">
        <v>172</v>
      </c>
      <c r="AR780" s="26">
        <v>29.4</v>
      </c>
      <c r="AS780" s="27" t="s">
        <v>172</v>
      </c>
      <c r="AT780" s="26">
        <v>29.4</v>
      </c>
      <c r="AU780" s="27" t="s">
        <v>172</v>
      </c>
      <c r="AV780" s="26">
        <v>29.4</v>
      </c>
    </row>
    <row r="781" spans="1:48" x14ac:dyDescent="0.25">
      <c r="A781" s="12"/>
      <c r="B781" s="13"/>
      <c r="C781" s="14"/>
      <c r="E781" s="27"/>
      <c r="F781" s="26"/>
      <c r="G781" s="27"/>
      <c r="H781" s="26"/>
      <c r="I781" s="27"/>
      <c r="J781" s="26"/>
      <c r="K781" s="28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7"/>
      <c r="AN781" s="26"/>
      <c r="AO781" s="28"/>
      <c r="AP781" s="26"/>
      <c r="AQ781" s="28"/>
      <c r="AR781" s="26"/>
      <c r="AS781" s="27"/>
      <c r="AT781" s="26"/>
      <c r="AU781" s="27"/>
      <c r="AV781" s="26"/>
    </row>
    <row r="782" spans="1:48" x14ac:dyDescent="0.25">
      <c r="A782" s="12"/>
      <c r="B782" s="13"/>
      <c r="C782" s="14"/>
      <c r="E782" s="27"/>
      <c r="F782" s="15">
        <f>SUM(F775:F780)</f>
        <v>158</v>
      </c>
      <c r="G782" s="27"/>
      <c r="H782" s="15"/>
      <c r="I782" s="27"/>
      <c r="J782" s="15">
        <f>SUM(J775:J780)</f>
        <v>131.6</v>
      </c>
      <c r="K782" s="28"/>
      <c r="L782" s="15">
        <f>SUM(L775:L780)</f>
        <v>131.6</v>
      </c>
      <c r="M782" s="27"/>
      <c r="N782" s="15">
        <f>SUM(N775:N780)</f>
        <v>152.4</v>
      </c>
      <c r="O782" s="27"/>
      <c r="P782" s="15">
        <f>SUM(P775:P780)</f>
        <v>152.4</v>
      </c>
      <c r="Q782" s="27"/>
      <c r="R782" s="15">
        <f>SUM(R775:R780)</f>
        <v>150.80000000000001</v>
      </c>
      <c r="S782" s="27"/>
      <c r="T782" s="15">
        <f>SUM(T775:T780)</f>
        <v>127.20000000000002</v>
      </c>
      <c r="U782" s="27"/>
      <c r="V782" s="15">
        <f>SUM(V775:V780)</f>
        <v>133.9</v>
      </c>
      <c r="W782" s="27"/>
      <c r="X782" s="15">
        <f>SUM(X775:X780)</f>
        <v>135.29999999999998</v>
      </c>
      <c r="Y782" s="27"/>
      <c r="Z782" s="15">
        <f>SUM(Z775:Z780)</f>
        <v>152.4</v>
      </c>
      <c r="AA782" s="27"/>
      <c r="AB782" s="15">
        <f>SUM(AB775:AB780)</f>
        <v>131.6</v>
      </c>
      <c r="AC782" s="27"/>
      <c r="AD782" s="15">
        <f>SUM(AD775:AD780)</f>
        <v>126.6</v>
      </c>
      <c r="AE782" s="27"/>
      <c r="AF782" s="15">
        <f>SUM(AF775:AF780)</f>
        <v>0</v>
      </c>
      <c r="AG782" s="27"/>
      <c r="AH782" s="15">
        <f>SUM(AH775:AH780)</f>
        <v>123.4</v>
      </c>
      <c r="AI782" s="27"/>
      <c r="AJ782" s="15">
        <f>SUM(AJ775:AJ780)</f>
        <v>152.4</v>
      </c>
      <c r="AK782" s="27"/>
      <c r="AL782" s="15">
        <f>SUM(AL775:AL780)</f>
        <v>133.9</v>
      </c>
      <c r="AM782" s="27"/>
      <c r="AN782" s="15">
        <f>SUM(AN775:AN780)</f>
        <v>109.80000000000001</v>
      </c>
      <c r="AO782" s="28"/>
      <c r="AP782" s="15">
        <f>SUM(AP775:AP780)</f>
        <v>131.6</v>
      </c>
      <c r="AQ782" s="28"/>
      <c r="AR782" s="15">
        <f>SUM(AR775:AR780)</f>
        <v>130.6</v>
      </c>
      <c r="AS782" s="27"/>
      <c r="AT782" s="15">
        <f>SUM(AT775:AT780)</f>
        <v>131.6</v>
      </c>
      <c r="AU782" s="27"/>
      <c r="AV782" s="15">
        <f>SUM(AV775:AV780)</f>
        <v>135.80000000000001</v>
      </c>
    </row>
    <row r="783" spans="1:48" x14ac:dyDescent="0.25">
      <c r="A783" s="12"/>
      <c r="B783" s="13"/>
      <c r="C783" s="14"/>
      <c r="E783" s="27"/>
      <c r="F783" s="15"/>
      <c r="G783" s="27"/>
      <c r="H783" s="15"/>
      <c r="I783" s="27"/>
      <c r="J783" s="15"/>
      <c r="K783" s="28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7"/>
      <c r="AN783" s="15"/>
      <c r="AO783" s="28"/>
      <c r="AP783" s="15"/>
      <c r="AQ783" s="28"/>
      <c r="AR783" s="15"/>
      <c r="AS783" s="27"/>
      <c r="AT783" s="15"/>
      <c r="AU783" s="27"/>
      <c r="AV783" s="15"/>
    </row>
    <row r="784" spans="1:48" s="16" customFormat="1" x14ac:dyDescent="0.25">
      <c r="A784" s="12"/>
      <c r="B784" s="13"/>
      <c r="C784" s="14"/>
      <c r="E784" s="27" t="s">
        <v>182</v>
      </c>
      <c r="F784" s="26">
        <v>32.299999999999997</v>
      </c>
      <c r="G784" s="27"/>
      <c r="H784" s="26"/>
      <c r="I784" s="27" t="s">
        <v>182</v>
      </c>
      <c r="J784" s="26">
        <v>32.299999999999997</v>
      </c>
      <c r="K784" s="27" t="s">
        <v>182</v>
      </c>
      <c r="L784" s="26">
        <v>32.299999999999997</v>
      </c>
      <c r="M784" s="27" t="s">
        <v>272</v>
      </c>
      <c r="N784" s="26">
        <v>34.799999999999997</v>
      </c>
      <c r="O784" s="27" t="s">
        <v>272</v>
      </c>
      <c r="P784" s="26">
        <v>34.799999999999997</v>
      </c>
      <c r="Q784" s="27" t="s">
        <v>272</v>
      </c>
      <c r="R784" s="26">
        <v>34.799999999999997</v>
      </c>
      <c r="S784" s="27" t="s">
        <v>272</v>
      </c>
      <c r="T784" s="26">
        <v>34.799999999999997</v>
      </c>
      <c r="U784" s="27" t="s">
        <v>182</v>
      </c>
      <c r="V784" s="26">
        <v>32.299999999999997</v>
      </c>
      <c r="W784" s="27" t="s">
        <v>182</v>
      </c>
      <c r="X784" s="26">
        <v>32.299999999999997</v>
      </c>
      <c r="Y784" s="27" t="s">
        <v>272</v>
      </c>
      <c r="Z784" s="26">
        <v>34.799999999999997</v>
      </c>
      <c r="AA784" s="27" t="s">
        <v>182</v>
      </c>
      <c r="AB784" s="26">
        <v>32.299999999999997</v>
      </c>
      <c r="AC784" s="27" t="s">
        <v>182</v>
      </c>
      <c r="AD784" s="26">
        <v>32.299999999999997</v>
      </c>
      <c r="AE784" s="27"/>
      <c r="AF784" s="26"/>
      <c r="AG784" s="110" t="s">
        <v>197</v>
      </c>
      <c r="AH784" s="111">
        <v>7.2</v>
      </c>
      <c r="AI784" s="27" t="s">
        <v>272</v>
      </c>
      <c r="AJ784" s="26">
        <v>34.799999999999997</v>
      </c>
      <c r="AK784" s="27" t="s">
        <v>182</v>
      </c>
      <c r="AL784" s="26">
        <v>32.299999999999997</v>
      </c>
      <c r="AM784" s="27" t="s">
        <v>182</v>
      </c>
      <c r="AN784" s="26">
        <v>32.299999999999997</v>
      </c>
      <c r="AO784" s="27" t="s">
        <v>182</v>
      </c>
      <c r="AP784" s="26">
        <v>32.299999999999997</v>
      </c>
      <c r="AQ784" s="27" t="s">
        <v>272</v>
      </c>
      <c r="AR784" s="26">
        <v>34.799999999999997</v>
      </c>
      <c r="AS784" s="27" t="s">
        <v>182</v>
      </c>
      <c r="AT784" s="26">
        <v>32.299999999999997</v>
      </c>
      <c r="AU784" s="27" t="s">
        <v>182</v>
      </c>
      <c r="AV784" s="26">
        <v>32.299999999999997</v>
      </c>
    </row>
    <row r="785" spans="1:48" s="16" customFormat="1" x14ac:dyDescent="0.25">
      <c r="A785" s="12"/>
      <c r="B785" s="13"/>
      <c r="C785" s="14"/>
      <c r="E785" s="27" t="s">
        <v>180</v>
      </c>
      <c r="F785" s="26">
        <v>33.299999999999997</v>
      </c>
      <c r="G785" s="27"/>
      <c r="H785" s="26"/>
      <c r="I785" s="27" t="s">
        <v>186</v>
      </c>
      <c r="J785" s="26">
        <v>21.3</v>
      </c>
      <c r="K785" s="27" t="s">
        <v>186</v>
      </c>
      <c r="L785" s="26">
        <v>21.3</v>
      </c>
      <c r="M785" s="27" t="s">
        <v>182</v>
      </c>
      <c r="N785" s="26">
        <v>32.299999999999997</v>
      </c>
      <c r="O785" s="27" t="s">
        <v>182</v>
      </c>
      <c r="P785" s="26">
        <v>32.299999999999997</v>
      </c>
      <c r="Q785" s="27" t="s">
        <v>182</v>
      </c>
      <c r="R785" s="26">
        <v>32.299999999999997</v>
      </c>
      <c r="S785" s="27" t="s">
        <v>182</v>
      </c>
      <c r="T785" s="26">
        <v>32.299999999999997</v>
      </c>
      <c r="U785" s="27" t="s">
        <v>186</v>
      </c>
      <c r="V785" s="26">
        <v>21.3</v>
      </c>
      <c r="W785" s="110" t="s">
        <v>197</v>
      </c>
      <c r="X785" s="111">
        <v>7.2</v>
      </c>
      <c r="Y785" s="27" t="s">
        <v>182</v>
      </c>
      <c r="Z785" s="26">
        <v>32.299999999999997</v>
      </c>
      <c r="AA785" s="27" t="s">
        <v>186</v>
      </c>
      <c r="AB785" s="26">
        <v>21.3</v>
      </c>
      <c r="AC785" s="110" t="s">
        <v>197</v>
      </c>
      <c r="AD785" s="111">
        <v>7.2</v>
      </c>
      <c r="AE785" s="27"/>
      <c r="AF785" s="26"/>
      <c r="AG785" s="110" t="s">
        <v>222</v>
      </c>
      <c r="AH785" s="111">
        <v>7.3</v>
      </c>
      <c r="AI785" s="27" t="s">
        <v>182</v>
      </c>
      <c r="AJ785" s="26">
        <v>32.299999999999997</v>
      </c>
      <c r="AK785" s="27" t="s">
        <v>186</v>
      </c>
      <c r="AL785" s="26">
        <v>21.3</v>
      </c>
      <c r="AM785" s="27" t="s">
        <v>186</v>
      </c>
      <c r="AN785" s="26">
        <v>21.3</v>
      </c>
      <c r="AO785" s="27" t="s">
        <v>186</v>
      </c>
      <c r="AP785" s="26">
        <v>21.3</v>
      </c>
      <c r="AQ785" s="27" t="s">
        <v>182</v>
      </c>
      <c r="AR785" s="26">
        <v>32.299999999999997</v>
      </c>
      <c r="AS785" s="27" t="s">
        <v>186</v>
      </c>
      <c r="AT785" s="26">
        <v>21.3</v>
      </c>
      <c r="AU785" s="27" t="s">
        <v>186</v>
      </c>
      <c r="AV785" s="26">
        <v>21.3</v>
      </c>
    </row>
    <row r="786" spans="1:48" s="16" customFormat="1" x14ac:dyDescent="0.25">
      <c r="A786" s="12"/>
      <c r="B786" s="13"/>
      <c r="C786" s="14"/>
      <c r="E786" s="110" t="s">
        <v>197</v>
      </c>
      <c r="F786" s="111">
        <v>7.2</v>
      </c>
      <c r="G786" s="27"/>
      <c r="H786" s="26"/>
      <c r="I786" s="110" t="s">
        <v>197</v>
      </c>
      <c r="J786" s="111">
        <v>7.2</v>
      </c>
      <c r="K786" s="110" t="s">
        <v>197</v>
      </c>
      <c r="L786" s="111">
        <v>7.2</v>
      </c>
      <c r="M786" s="27" t="s">
        <v>186</v>
      </c>
      <c r="N786" s="26">
        <v>21.3</v>
      </c>
      <c r="O786" s="27" t="s">
        <v>248</v>
      </c>
      <c r="P786" s="26">
        <v>31</v>
      </c>
      <c r="Q786" s="110" t="s">
        <v>197</v>
      </c>
      <c r="R786" s="111">
        <v>7.2</v>
      </c>
      <c r="S786" s="110" t="s">
        <v>197</v>
      </c>
      <c r="T786" s="111">
        <v>7.2</v>
      </c>
      <c r="U786" s="110" t="s">
        <v>197</v>
      </c>
      <c r="V786" s="111">
        <v>7.2</v>
      </c>
      <c r="W786" s="27" t="s">
        <v>165</v>
      </c>
      <c r="X786" s="26">
        <v>33.700000000000003</v>
      </c>
      <c r="Y786" s="27" t="s">
        <v>186</v>
      </c>
      <c r="Z786" s="26">
        <v>21.3</v>
      </c>
      <c r="AA786" s="110" t="s">
        <v>197</v>
      </c>
      <c r="AB786" s="111">
        <v>7.2</v>
      </c>
      <c r="AC786" s="27" t="s">
        <v>172</v>
      </c>
      <c r="AD786" s="26">
        <v>28.2</v>
      </c>
      <c r="AE786" s="27"/>
      <c r="AF786" s="26"/>
      <c r="AG786" s="27" t="s">
        <v>172</v>
      </c>
      <c r="AH786" s="26">
        <v>28.2</v>
      </c>
      <c r="AI786" s="27" t="s">
        <v>248</v>
      </c>
      <c r="AJ786" s="26">
        <v>31</v>
      </c>
      <c r="AK786" s="110" t="s">
        <v>197</v>
      </c>
      <c r="AL786" s="111">
        <v>7.2</v>
      </c>
      <c r="AM786" s="27" t="s">
        <v>172</v>
      </c>
      <c r="AN786" s="26">
        <v>28.2</v>
      </c>
      <c r="AO786" s="110" t="s">
        <v>197</v>
      </c>
      <c r="AP786" s="111">
        <v>7.2</v>
      </c>
      <c r="AQ786" s="27" t="s">
        <v>186</v>
      </c>
      <c r="AR786" s="26">
        <v>21.3</v>
      </c>
      <c r="AS786" s="110" t="s">
        <v>197</v>
      </c>
      <c r="AT786" s="111">
        <v>7.2</v>
      </c>
      <c r="AU786" s="110" t="s">
        <v>207</v>
      </c>
      <c r="AV786" s="111">
        <v>13.3</v>
      </c>
    </row>
    <row r="787" spans="1:48" s="16" customFormat="1" x14ac:dyDescent="0.25">
      <c r="A787" s="12"/>
      <c r="B787" s="13"/>
      <c r="C787" s="14"/>
      <c r="E787" s="110" t="s">
        <v>207</v>
      </c>
      <c r="F787" s="111">
        <v>13.3</v>
      </c>
      <c r="G787" s="27"/>
      <c r="H787" s="26"/>
      <c r="I787" s="27" t="s">
        <v>172</v>
      </c>
      <c r="J787" s="26">
        <v>28.2</v>
      </c>
      <c r="K787" s="27" t="s">
        <v>172</v>
      </c>
      <c r="L787" s="26">
        <v>28.2</v>
      </c>
      <c r="M787" s="110" t="s">
        <v>197</v>
      </c>
      <c r="N787" s="111">
        <v>7.2</v>
      </c>
      <c r="O787" s="110" t="s">
        <v>197</v>
      </c>
      <c r="P787" s="111">
        <v>7.2</v>
      </c>
      <c r="Q787" s="110" t="s">
        <v>207</v>
      </c>
      <c r="R787" s="111">
        <v>13.3</v>
      </c>
      <c r="S787" s="27" t="s">
        <v>172</v>
      </c>
      <c r="T787" s="26">
        <v>28.2</v>
      </c>
      <c r="U787" s="27" t="s">
        <v>172</v>
      </c>
      <c r="V787" s="26">
        <v>28.2</v>
      </c>
      <c r="W787" s="27" t="s">
        <v>172</v>
      </c>
      <c r="X787" s="26">
        <v>28.2</v>
      </c>
      <c r="Y787" s="110" t="s">
        <v>197</v>
      </c>
      <c r="Z787" s="111">
        <v>7.2</v>
      </c>
      <c r="AA787" s="27" t="s">
        <v>172</v>
      </c>
      <c r="AB787" s="26">
        <v>28.2</v>
      </c>
      <c r="AC787" s="110" t="s">
        <v>243</v>
      </c>
      <c r="AD787" s="111">
        <v>3.4</v>
      </c>
      <c r="AE787" s="27"/>
      <c r="AF787" s="26"/>
      <c r="AG787" s="110" t="s">
        <v>243</v>
      </c>
      <c r="AH787" s="111">
        <v>3.4</v>
      </c>
      <c r="AI787" s="110" t="s">
        <v>197</v>
      </c>
      <c r="AJ787" s="111">
        <v>7.2</v>
      </c>
      <c r="AK787" s="27" t="s">
        <v>172</v>
      </c>
      <c r="AL787" s="26">
        <v>28.2</v>
      </c>
      <c r="AM787" s="27"/>
      <c r="AN787" s="26"/>
      <c r="AO787" s="27" t="s">
        <v>172</v>
      </c>
      <c r="AP787" s="26">
        <v>28.2</v>
      </c>
      <c r="AQ787" s="27" t="s">
        <v>172</v>
      </c>
      <c r="AR787" s="26">
        <v>28.2</v>
      </c>
      <c r="AS787" s="27" t="s">
        <v>172</v>
      </c>
      <c r="AT787" s="26">
        <v>28.2</v>
      </c>
      <c r="AU787" s="27" t="s">
        <v>172</v>
      </c>
      <c r="AV787" s="26">
        <v>28.2</v>
      </c>
    </row>
    <row r="788" spans="1:48" s="16" customFormat="1" x14ac:dyDescent="0.25">
      <c r="A788" s="12"/>
      <c r="B788" s="13"/>
      <c r="C788" s="14"/>
      <c r="E788" s="27" t="s">
        <v>172</v>
      </c>
      <c r="F788" s="26">
        <v>28.2</v>
      </c>
      <c r="G788" s="27"/>
      <c r="H788" s="26"/>
      <c r="I788" s="27"/>
      <c r="J788" s="26"/>
      <c r="K788" s="27"/>
      <c r="L788" s="26"/>
      <c r="M788" s="27" t="s">
        <v>172</v>
      </c>
      <c r="N788" s="26">
        <v>28.2</v>
      </c>
      <c r="O788" s="27" t="s">
        <v>172</v>
      </c>
      <c r="P788" s="26">
        <v>28.2</v>
      </c>
      <c r="Q788" s="27" t="s">
        <v>172</v>
      </c>
      <c r="R788" s="26">
        <v>28.2</v>
      </c>
      <c r="S788" s="27"/>
      <c r="T788" s="26"/>
      <c r="U788" s="27"/>
      <c r="V788" s="26"/>
      <c r="W788" s="27"/>
      <c r="X788" s="26"/>
      <c r="Y788" s="27" t="s">
        <v>172</v>
      </c>
      <c r="Z788" s="26">
        <v>28.2</v>
      </c>
      <c r="AA788" s="27"/>
      <c r="AB788" s="26"/>
      <c r="AC788" s="27"/>
      <c r="AD788" s="26"/>
      <c r="AE788" s="27"/>
      <c r="AF788" s="26"/>
      <c r="AG788" s="27"/>
      <c r="AH788" s="26"/>
      <c r="AI788" s="27" t="s">
        <v>172</v>
      </c>
      <c r="AJ788" s="26">
        <v>28.2</v>
      </c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  <c r="AU788" s="27"/>
      <c r="AV788" s="26"/>
    </row>
    <row r="789" spans="1:48" s="16" customFormat="1" x14ac:dyDescent="0.25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  <c r="AU789" s="27"/>
      <c r="AV789" s="26"/>
    </row>
    <row r="790" spans="1:48" s="16" customFormat="1" x14ac:dyDescent="0.25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  <c r="AU790" s="27"/>
      <c r="AV790" s="26"/>
    </row>
    <row r="791" spans="1:48" s="10" customFormat="1" x14ac:dyDescent="0.25">
      <c r="A791" s="12"/>
      <c r="B791" s="13"/>
      <c r="C791" s="14"/>
      <c r="E791" s="17"/>
      <c r="F791" s="15">
        <f>SUM(F782:F789)</f>
        <v>272.3</v>
      </c>
      <c r="G791" s="17"/>
      <c r="H791" s="15"/>
      <c r="I791" s="17"/>
      <c r="J791" s="15">
        <f>SUM(J782:J789)</f>
        <v>220.59999999999997</v>
      </c>
      <c r="K791" s="18"/>
      <c r="L791" s="15">
        <f>SUM(L782:L789)</f>
        <v>220.59999999999997</v>
      </c>
      <c r="M791" s="17"/>
      <c r="N791" s="15">
        <f>SUM(N782:N789)</f>
        <v>276.2</v>
      </c>
      <c r="O791" s="17"/>
      <c r="P791" s="15">
        <f>SUM(P782:P789)</f>
        <v>285.89999999999998</v>
      </c>
      <c r="Q791" s="17"/>
      <c r="R791" s="15">
        <f>SUM(R782:R789)</f>
        <v>266.60000000000002</v>
      </c>
      <c r="S791" s="17"/>
      <c r="T791" s="15">
        <f>SUM(T782:T789)</f>
        <v>229.7</v>
      </c>
      <c r="U791" s="17"/>
      <c r="V791" s="15">
        <f>SUM(V782:V789)</f>
        <v>222.89999999999998</v>
      </c>
      <c r="W791" s="17"/>
      <c r="X791" s="15">
        <f>SUM(X782:X789)</f>
        <v>236.69999999999993</v>
      </c>
      <c r="Y791" s="17"/>
      <c r="Z791" s="15">
        <f>SUM(Z782:Z789)</f>
        <v>276.2</v>
      </c>
      <c r="AA791" s="17"/>
      <c r="AB791" s="15">
        <f>SUM(AB782:AB789)</f>
        <v>220.59999999999997</v>
      </c>
      <c r="AC791" s="17"/>
      <c r="AD791" s="15">
        <f>SUM(AD782:AD789)</f>
        <v>197.69999999999996</v>
      </c>
      <c r="AE791" s="17"/>
      <c r="AF791" s="15">
        <f>SUM(AF782:AF789)</f>
        <v>0</v>
      </c>
      <c r="AG791" s="17"/>
      <c r="AH791" s="15">
        <f>SUM(AH782:AH789)</f>
        <v>169.5</v>
      </c>
      <c r="AI791" s="17"/>
      <c r="AJ791" s="15">
        <f>SUM(AJ782:AJ789)</f>
        <v>285.89999999999998</v>
      </c>
      <c r="AK791" s="17"/>
      <c r="AL791" s="15">
        <f>SUM(AL782:AL789)</f>
        <v>222.89999999999998</v>
      </c>
      <c r="AM791" s="17"/>
      <c r="AN791" s="15">
        <f>SUM(AN782:AN789)</f>
        <v>191.60000000000002</v>
      </c>
      <c r="AO791" s="18"/>
      <c r="AP791" s="15">
        <f>SUM(AP782:AP789)</f>
        <v>220.59999999999997</v>
      </c>
      <c r="AQ791" s="18"/>
      <c r="AR791" s="15">
        <f>SUM(AR782:AR789)</f>
        <v>247.2</v>
      </c>
      <c r="AS791" s="17"/>
      <c r="AT791" s="15">
        <f>SUM(AT782:AT789)</f>
        <v>220.59999999999997</v>
      </c>
      <c r="AU791" s="17"/>
      <c r="AV791" s="15">
        <f>SUM(AV782:AV789)</f>
        <v>230.90000000000003</v>
      </c>
    </row>
    <row r="792" spans="1:48" x14ac:dyDescent="0.25">
      <c r="A792" s="12"/>
      <c r="B792" s="13"/>
      <c r="C792" s="14"/>
      <c r="E792" s="27"/>
      <c r="F792" s="26"/>
      <c r="G792" s="27"/>
      <c r="H792" s="26"/>
      <c r="I792" s="27"/>
      <c r="J792" s="26"/>
      <c r="K792" s="28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7"/>
      <c r="AN792" s="26"/>
      <c r="AO792" s="28"/>
      <c r="AP792" s="26"/>
      <c r="AQ792" s="28"/>
      <c r="AR792" s="26"/>
      <c r="AS792" s="27"/>
      <c r="AT792" s="26"/>
      <c r="AU792" s="27"/>
      <c r="AV792" s="26"/>
    </row>
    <row r="793" spans="1:48" s="16" customFormat="1" x14ac:dyDescent="0.25">
      <c r="A793" s="12"/>
      <c r="B793" s="13"/>
      <c r="C793" s="14"/>
      <c r="E793" s="110" t="s">
        <v>182</v>
      </c>
      <c r="F793" s="111">
        <v>3</v>
      </c>
      <c r="G793" s="27"/>
      <c r="H793" s="26"/>
      <c r="I793" s="110" t="s">
        <v>182</v>
      </c>
      <c r="J793" s="111">
        <v>3</v>
      </c>
      <c r="K793" s="110" t="s">
        <v>182</v>
      </c>
      <c r="L793" s="111">
        <v>3</v>
      </c>
      <c r="M793" s="27" t="s">
        <v>272</v>
      </c>
      <c r="N793" s="26">
        <v>23.5</v>
      </c>
      <c r="O793" s="27" t="s">
        <v>272</v>
      </c>
      <c r="P793" s="26">
        <v>23.5</v>
      </c>
      <c r="Q793" s="27" t="s">
        <v>272</v>
      </c>
      <c r="R793" s="26">
        <v>23.5</v>
      </c>
      <c r="S793" s="27" t="s">
        <v>272</v>
      </c>
      <c r="T793" s="26">
        <v>23.5</v>
      </c>
      <c r="U793" s="110" t="s">
        <v>182</v>
      </c>
      <c r="V793" s="111">
        <v>3</v>
      </c>
      <c r="W793" s="110" t="s">
        <v>182</v>
      </c>
      <c r="X793" s="111">
        <v>3</v>
      </c>
      <c r="Y793" s="27" t="s">
        <v>272</v>
      </c>
      <c r="Z793" s="26">
        <v>23.5</v>
      </c>
      <c r="AA793" s="110" t="s">
        <v>182</v>
      </c>
      <c r="AB793" s="111">
        <v>3</v>
      </c>
      <c r="AC793" s="110" t="s">
        <v>182</v>
      </c>
      <c r="AD793" s="111">
        <v>3</v>
      </c>
      <c r="AE793" s="27"/>
      <c r="AF793" s="26"/>
      <c r="AG793" s="27" t="s">
        <v>172</v>
      </c>
      <c r="AH793" s="26">
        <v>28.3</v>
      </c>
      <c r="AI793" s="27" t="s">
        <v>272</v>
      </c>
      <c r="AJ793" s="26">
        <v>23.5</v>
      </c>
      <c r="AK793" s="110" t="s">
        <v>182</v>
      </c>
      <c r="AL793" s="111">
        <v>3</v>
      </c>
      <c r="AM793" s="110" t="s">
        <v>182</v>
      </c>
      <c r="AN793" s="111">
        <v>3</v>
      </c>
      <c r="AO793" s="110" t="s">
        <v>182</v>
      </c>
      <c r="AP793" s="111">
        <v>3</v>
      </c>
      <c r="AQ793" s="27" t="s">
        <v>272</v>
      </c>
      <c r="AR793" s="26">
        <v>23.5</v>
      </c>
      <c r="AS793" s="110" t="s">
        <v>182</v>
      </c>
      <c r="AT793" s="111">
        <v>3</v>
      </c>
      <c r="AU793" s="110" t="s">
        <v>182</v>
      </c>
      <c r="AV793" s="111">
        <v>3</v>
      </c>
    </row>
    <row r="794" spans="1:48" s="16" customFormat="1" x14ac:dyDescent="0.25">
      <c r="A794" s="12"/>
      <c r="B794" s="13"/>
      <c r="C794" s="14"/>
      <c r="E794" s="110" t="s">
        <v>180</v>
      </c>
      <c r="F794" s="111">
        <v>0.4</v>
      </c>
      <c r="G794" s="27"/>
      <c r="H794" s="26"/>
      <c r="I794" s="27" t="s">
        <v>186</v>
      </c>
      <c r="J794" s="26">
        <v>35.9</v>
      </c>
      <c r="K794" s="27" t="s">
        <v>186</v>
      </c>
      <c r="L794" s="26">
        <v>35.9</v>
      </c>
      <c r="M794" s="110" t="s">
        <v>182</v>
      </c>
      <c r="N794" s="111">
        <v>3</v>
      </c>
      <c r="O794" s="110" t="s">
        <v>182</v>
      </c>
      <c r="P794" s="111">
        <v>3</v>
      </c>
      <c r="Q794" s="110" t="s">
        <v>182</v>
      </c>
      <c r="R794" s="111">
        <v>3</v>
      </c>
      <c r="S794" s="110" t="s">
        <v>182</v>
      </c>
      <c r="T794" s="111">
        <v>3</v>
      </c>
      <c r="U794" s="27" t="s">
        <v>186</v>
      </c>
      <c r="V794" s="26">
        <v>35.9</v>
      </c>
      <c r="W794" s="27" t="s">
        <v>165</v>
      </c>
      <c r="X794" s="26">
        <v>38.6</v>
      </c>
      <c r="Y794" s="110" t="s">
        <v>182</v>
      </c>
      <c r="Z794" s="111">
        <v>3</v>
      </c>
      <c r="AA794" s="27" t="s">
        <v>186</v>
      </c>
      <c r="AB794" s="26">
        <v>35.9</v>
      </c>
      <c r="AC794" s="27" t="s">
        <v>172</v>
      </c>
      <c r="AD794" s="26">
        <v>28.3</v>
      </c>
      <c r="AE794" s="27"/>
      <c r="AF794" s="26"/>
      <c r="AG794" s="27"/>
      <c r="AH794" s="26"/>
      <c r="AI794" s="110" t="s">
        <v>182</v>
      </c>
      <c r="AJ794" s="111">
        <v>3</v>
      </c>
      <c r="AK794" s="27" t="s">
        <v>186</v>
      </c>
      <c r="AL794" s="26">
        <v>35.9</v>
      </c>
      <c r="AM794" s="27" t="s">
        <v>186</v>
      </c>
      <c r="AN794" s="26">
        <v>35.9</v>
      </c>
      <c r="AO794" s="27" t="s">
        <v>186</v>
      </c>
      <c r="AP794" s="26">
        <v>35.9</v>
      </c>
      <c r="AQ794" s="110" t="s">
        <v>182</v>
      </c>
      <c r="AR794" s="111">
        <v>3</v>
      </c>
      <c r="AS794" s="27" t="s">
        <v>186</v>
      </c>
      <c r="AT794" s="26">
        <v>35.9</v>
      </c>
      <c r="AU794" s="27" t="s">
        <v>186</v>
      </c>
      <c r="AV794" s="26">
        <v>35.9</v>
      </c>
    </row>
    <row r="795" spans="1:48" s="16" customFormat="1" x14ac:dyDescent="0.25">
      <c r="A795" s="12"/>
      <c r="B795" s="13"/>
      <c r="C795" s="14"/>
      <c r="E795" s="27" t="s">
        <v>172</v>
      </c>
      <c r="F795" s="26">
        <v>28.3</v>
      </c>
      <c r="G795" s="27"/>
      <c r="H795" s="26"/>
      <c r="I795" s="27" t="s">
        <v>172</v>
      </c>
      <c r="J795" s="26">
        <v>28.3</v>
      </c>
      <c r="K795" s="27" t="s">
        <v>172</v>
      </c>
      <c r="L795" s="26">
        <v>28.3</v>
      </c>
      <c r="M795" s="27" t="s">
        <v>186</v>
      </c>
      <c r="N795" s="26">
        <v>35.9</v>
      </c>
      <c r="O795" s="110" t="s">
        <v>248</v>
      </c>
      <c r="P795" s="111">
        <v>7.9</v>
      </c>
      <c r="Q795" s="27" t="s">
        <v>172</v>
      </c>
      <c r="R795" s="26">
        <v>28.3</v>
      </c>
      <c r="S795" s="27" t="s">
        <v>172</v>
      </c>
      <c r="T795" s="26">
        <v>28.3</v>
      </c>
      <c r="U795" s="27" t="s">
        <v>172</v>
      </c>
      <c r="V795" s="26">
        <v>28.3</v>
      </c>
      <c r="W795" s="27" t="s">
        <v>172</v>
      </c>
      <c r="X795" s="26">
        <v>28.3</v>
      </c>
      <c r="Y795" s="27" t="s">
        <v>186</v>
      </c>
      <c r="Z795" s="26">
        <v>35.9</v>
      </c>
      <c r="AA795" s="27" t="s">
        <v>172</v>
      </c>
      <c r="AB795" s="26">
        <v>28.3</v>
      </c>
      <c r="AC795" s="27"/>
      <c r="AD795" s="26"/>
      <c r="AE795" s="27"/>
      <c r="AF795" s="26"/>
      <c r="AG795" s="27"/>
      <c r="AH795" s="26"/>
      <c r="AI795" s="110" t="s">
        <v>248</v>
      </c>
      <c r="AJ795" s="111">
        <v>7.9</v>
      </c>
      <c r="AK795" s="27" t="s">
        <v>172</v>
      </c>
      <c r="AL795" s="26">
        <v>28.3</v>
      </c>
      <c r="AM795" s="27" t="s">
        <v>172</v>
      </c>
      <c r="AN795" s="26">
        <v>28.3</v>
      </c>
      <c r="AO795" s="27" t="s">
        <v>172</v>
      </c>
      <c r="AP795" s="26">
        <v>28.3</v>
      </c>
      <c r="AQ795" s="27" t="s">
        <v>186</v>
      </c>
      <c r="AR795" s="26">
        <v>35.9</v>
      </c>
      <c r="AS795" s="27" t="s">
        <v>172</v>
      </c>
      <c r="AT795" s="26">
        <v>28.3</v>
      </c>
      <c r="AU795" s="27" t="s">
        <v>172</v>
      </c>
      <c r="AV795" s="26">
        <v>28.3</v>
      </c>
    </row>
    <row r="796" spans="1:48" s="16" customFormat="1" x14ac:dyDescent="0.25">
      <c r="A796" s="12"/>
      <c r="B796" s="13"/>
      <c r="C796" s="14"/>
      <c r="E796" s="27"/>
      <c r="F796" s="26"/>
      <c r="G796" s="27"/>
      <c r="H796" s="26"/>
      <c r="I796" s="27"/>
      <c r="J796" s="26"/>
      <c r="K796" s="27"/>
      <c r="L796" s="26"/>
      <c r="M796" s="27" t="s">
        <v>172</v>
      </c>
      <c r="N796" s="26">
        <v>28.3</v>
      </c>
      <c r="O796" s="27" t="s">
        <v>172</v>
      </c>
      <c r="P796" s="26">
        <v>28.3</v>
      </c>
      <c r="Q796" s="27"/>
      <c r="R796" s="26"/>
      <c r="S796" s="27"/>
      <c r="T796" s="26"/>
      <c r="U796" s="27"/>
      <c r="V796" s="26"/>
      <c r="W796" s="27"/>
      <c r="X796" s="26"/>
      <c r="Y796" s="27" t="s">
        <v>172</v>
      </c>
      <c r="Z796" s="26">
        <v>28.3</v>
      </c>
      <c r="AA796" s="27"/>
      <c r="AB796" s="26"/>
      <c r="AC796" s="27"/>
      <c r="AD796" s="26"/>
      <c r="AE796" s="27"/>
      <c r="AF796" s="26"/>
      <c r="AG796" s="27"/>
      <c r="AH796" s="26"/>
      <c r="AI796" s="27" t="s">
        <v>172</v>
      </c>
      <c r="AJ796" s="26">
        <v>28.3</v>
      </c>
      <c r="AK796" s="27"/>
      <c r="AL796" s="26"/>
      <c r="AM796" s="27"/>
      <c r="AN796" s="26"/>
      <c r="AO796" s="27"/>
      <c r="AP796" s="26"/>
      <c r="AQ796" s="27" t="s">
        <v>172</v>
      </c>
      <c r="AR796" s="26">
        <v>28.3</v>
      </c>
      <c r="AS796" s="27"/>
      <c r="AT796" s="26"/>
      <c r="AU796" s="27"/>
      <c r="AV796" s="26"/>
    </row>
    <row r="797" spans="1:48" s="16" customFormat="1" x14ac:dyDescent="0.25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  <c r="AU797" s="27"/>
      <c r="AV797" s="26"/>
    </row>
    <row r="798" spans="1:48" s="16" customFormat="1" x14ac:dyDescent="0.25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  <c r="AU798" s="27"/>
      <c r="AV798" s="26"/>
    </row>
    <row r="799" spans="1:48" s="10" customFormat="1" x14ac:dyDescent="0.25">
      <c r="A799" s="12"/>
      <c r="B799" s="13"/>
      <c r="C799" s="14"/>
      <c r="E799" s="17"/>
      <c r="F799" s="15">
        <f>SUM(F791:F798)</f>
        <v>304</v>
      </c>
      <c r="G799" s="17"/>
      <c r="H799" s="15"/>
      <c r="I799" s="17"/>
      <c r="J799" s="15">
        <f>SUM(J791:J798)</f>
        <v>287.79999999999995</v>
      </c>
      <c r="K799" s="18"/>
      <c r="L799" s="15">
        <f>SUM(L791:L798)</f>
        <v>287.79999999999995</v>
      </c>
      <c r="M799" s="17"/>
      <c r="N799" s="15">
        <f>SUM(N791:N798)</f>
        <v>366.9</v>
      </c>
      <c r="O799" s="17"/>
      <c r="P799" s="15">
        <f>SUM(P791:P798)</f>
        <v>348.59999999999997</v>
      </c>
      <c r="Q799" s="17"/>
      <c r="R799" s="15">
        <f>SUM(R791:R798)</f>
        <v>321.40000000000003</v>
      </c>
      <c r="S799" s="17"/>
      <c r="T799" s="15">
        <f>SUM(T791:T798)</f>
        <v>284.5</v>
      </c>
      <c r="U799" s="17"/>
      <c r="V799" s="15">
        <f>SUM(V791:V798)</f>
        <v>290.09999999999997</v>
      </c>
      <c r="W799" s="17"/>
      <c r="X799" s="15">
        <f>SUM(X791:X798)</f>
        <v>306.59999999999997</v>
      </c>
      <c r="Y799" s="17"/>
      <c r="Z799" s="15">
        <f>SUM(Z791:Z798)</f>
        <v>366.9</v>
      </c>
      <c r="AA799" s="17"/>
      <c r="AB799" s="15">
        <f>SUM(AB791:AB798)</f>
        <v>287.79999999999995</v>
      </c>
      <c r="AC799" s="17"/>
      <c r="AD799" s="15">
        <f>SUM(AD791:AD798)</f>
        <v>228.99999999999997</v>
      </c>
      <c r="AE799" s="17"/>
      <c r="AF799" s="15">
        <f>SUM(AF791:AF798)</f>
        <v>0</v>
      </c>
      <c r="AG799" s="17"/>
      <c r="AH799" s="15">
        <f>SUM(AH791:AH798)</f>
        <v>197.8</v>
      </c>
      <c r="AI799" s="17"/>
      <c r="AJ799" s="15">
        <f>SUM(AJ791:AJ798)</f>
        <v>348.59999999999997</v>
      </c>
      <c r="AK799" s="17"/>
      <c r="AL799" s="15">
        <f>SUM(AL791:AL798)</f>
        <v>290.09999999999997</v>
      </c>
      <c r="AM799" s="17"/>
      <c r="AN799" s="15">
        <f>SUM(AN791:AN798)</f>
        <v>258.8</v>
      </c>
      <c r="AO799" s="18"/>
      <c r="AP799" s="15">
        <f>SUM(AP791:AP798)</f>
        <v>287.79999999999995</v>
      </c>
      <c r="AQ799" s="18"/>
      <c r="AR799" s="15">
        <f>SUM(AR791:AR798)</f>
        <v>337.9</v>
      </c>
      <c r="AS799" s="17"/>
      <c r="AT799" s="15">
        <f>SUM(AT791:AT798)</f>
        <v>287.79999999999995</v>
      </c>
      <c r="AU799" s="17"/>
      <c r="AV799" s="15">
        <f>SUM(AV791:AV798)</f>
        <v>298.10000000000002</v>
      </c>
    </row>
    <row r="800" spans="1:48" x14ac:dyDescent="0.25">
      <c r="A800" s="12"/>
      <c r="B800" s="13"/>
      <c r="C800" s="14"/>
      <c r="E800" s="27"/>
      <c r="F800" s="26"/>
      <c r="G800" s="27"/>
      <c r="H800" s="26"/>
      <c r="I800" s="27"/>
      <c r="J800" s="26"/>
      <c r="K800" s="28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7"/>
      <c r="AN800" s="26"/>
      <c r="AO800" s="28"/>
      <c r="AP800" s="26"/>
      <c r="AQ800" s="28"/>
      <c r="AR800" s="26"/>
      <c r="AS800" s="27"/>
      <c r="AT800" s="26"/>
      <c r="AU800" s="27"/>
      <c r="AV800" s="26"/>
    </row>
    <row r="801" spans="1:48" s="16" customFormat="1" x14ac:dyDescent="0.25">
      <c r="A801" s="12"/>
      <c r="B801" s="13"/>
      <c r="C801" s="14"/>
      <c r="E801" s="27" t="s">
        <v>172</v>
      </c>
      <c r="F801" s="26">
        <v>32.4</v>
      </c>
      <c r="G801" s="27"/>
      <c r="H801" s="26"/>
      <c r="I801" s="110" t="s">
        <v>186</v>
      </c>
      <c r="J801" s="111">
        <v>4.4000000000000004</v>
      </c>
      <c r="K801" s="110" t="s">
        <v>186</v>
      </c>
      <c r="L801" s="111">
        <v>4.4000000000000004</v>
      </c>
      <c r="M801" s="27" t="s">
        <v>272</v>
      </c>
      <c r="N801" s="26">
        <v>30</v>
      </c>
      <c r="O801" s="112" t="s">
        <v>272</v>
      </c>
      <c r="P801" s="113">
        <v>67.5</v>
      </c>
      <c r="Q801" s="27" t="s">
        <v>272</v>
      </c>
      <c r="R801" s="26">
        <v>30</v>
      </c>
      <c r="S801" s="112" t="s">
        <v>272</v>
      </c>
      <c r="T801" s="113">
        <v>67.5</v>
      </c>
      <c r="U801" s="110" t="s">
        <v>186</v>
      </c>
      <c r="V801" s="111">
        <v>4.4000000000000004</v>
      </c>
      <c r="W801" s="110" t="s">
        <v>165</v>
      </c>
      <c r="X801" s="111">
        <v>7.2</v>
      </c>
      <c r="Y801" s="27" t="s">
        <v>272</v>
      </c>
      <c r="Z801" s="26">
        <v>30</v>
      </c>
      <c r="AA801" s="110" t="s">
        <v>186</v>
      </c>
      <c r="AB801" s="111">
        <v>4.4000000000000004</v>
      </c>
      <c r="AC801" s="27" t="s">
        <v>172</v>
      </c>
      <c r="AD801" s="26">
        <v>32.4</v>
      </c>
      <c r="AE801" s="27"/>
      <c r="AF801" s="26"/>
      <c r="AG801" s="27" t="s">
        <v>172</v>
      </c>
      <c r="AH801" s="26">
        <v>32.4</v>
      </c>
      <c r="AI801" s="27" t="s">
        <v>272</v>
      </c>
      <c r="AJ801" s="26">
        <v>30</v>
      </c>
      <c r="AK801" s="110" t="s">
        <v>186</v>
      </c>
      <c r="AL801" s="111">
        <v>4.4000000000000004</v>
      </c>
      <c r="AM801" s="110" t="s">
        <v>186</v>
      </c>
      <c r="AN801" s="111">
        <v>4.4000000000000004</v>
      </c>
      <c r="AO801" s="110" t="s">
        <v>186</v>
      </c>
      <c r="AP801" s="111">
        <v>4.4000000000000004</v>
      </c>
      <c r="AQ801" s="27" t="s">
        <v>272</v>
      </c>
      <c r="AR801" s="26">
        <v>30</v>
      </c>
      <c r="AS801" s="110" t="s">
        <v>186</v>
      </c>
      <c r="AT801" s="111">
        <v>4.4000000000000004</v>
      </c>
      <c r="AU801" s="110" t="s">
        <v>186</v>
      </c>
      <c r="AV801" s="111">
        <v>4.4000000000000004</v>
      </c>
    </row>
    <row r="802" spans="1:48" s="16" customFormat="1" x14ac:dyDescent="0.25">
      <c r="A802" s="12"/>
      <c r="B802" s="13"/>
      <c r="C802" s="14"/>
      <c r="E802" s="27"/>
      <c r="F802" s="26"/>
      <c r="G802" s="27"/>
      <c r="H802" s="26"/>
      <c r="I802" s="112" t="s">
        <v>172</v>
      </c>
      <c r="J802" s="113">
        <v>72.900000000000006</v>
      </c>
      <c r="K802" s="112" t="s">
        <v>172</v>
      </c>
      <c r="L802" s="113">
        <v>72.900000000000006</v>
      </c>
      <c r="M802" s="110" t="s">
        <v>186</v>
      </c>
      <c r="N802" s="111">
        <v>4.4000000000000004</v>
      </c>
      <c r="O802" s="27" t="s">
        <v>172</v>
      </c>
      <c r="P802" s="26">
        <v>32.4</v>
      </c>
      <c r="Q802" s="27" t="s">
        <v>172</v>
      </c>
      <c r="R802" s="26">
        <v>32.4</v>
      </c>
      <c r="S802" s="27" t="s">
        <v>172</v>
      </c>
      <c r="T802" s="26">
        <v>32.4</v>
      </c>
      <c r="U802" s="27" t="s">
        <v>172</v>
      </c>
      <c r="V802" s="26">
        <v>32.4</v>
      </c>
      <c r="W802" s="27" t="s">
        <v>172</v>
      </c>
      <c r="X802" s="26">
        <v>32.4</v>
      </c>
      <c r="Y802" s="110" t="s">
        <v>186</v>
      </c>
      <c r="Z802" s="111">
        <v>4.4000000000000004</v>
      </c>
      <c r="AA802" s="112" t="s">
        <v>172</v>
      </c>
      <c r="AB802" s="113">
        <v>72.900000000000006</v>
      </c>
      <c r="AC802" s="27"/>
      <c r="AD802" s="26"/>
      <c r="AE802" s="27"/>
      <c r="AF802" s="26"/>
      <c r="AG802" s="27"/>
      <c r="AH802" s="26"/>
      <c r="AI802" s="27" t="s">
        <v>172</v>
      </c>
      <c r="AJ802" s="26">
        <v>32.4</v>
      </c>
      <c r="AK802" s="27" t="s">
        <v>172</v>
      </c>
      <c r="AL802" s="26">
        <v>32.4</v>
      </c>
      <c r="AM802" s="27" t="s">
        <v>172</v>
      </c>
      <c r="AN802" s="26">
        <v>32.4</v>
      </c>
      <c r="AO802" s="27" t="s">
        <v>172</v>
      </c>
      <c r="AP802" s="26">
        <v>32.4</v>
      </c>
      <c r="AQ802" s="110" t="s">
        <v>186</v>
      </c>
      <c r="AR802" s="111">
        <v>4.4000000000000004</v>
      </c>
      <c r="AS802" s="27" t="s">
        <v>172</v>
      </c>
      <c r="AT802" s="26">
        <v>32.4</v>
      </c>
      <c r="AU802" s="112" t="s">
        <v>172</v>
      </c>
      <c r="AV802" s="113">
        <v>72.900000000000006</v>
      </c>
    </row>
    <row r="803" spans="1:48" s="16" customFormat="1" x14ac:dyDescent="0.25">
      <c r="A803" s="12"/>
      <c r="B803" s="13"/>
      <c r="C803" s="14"/>
      <c r="E803" s="27"/>
      <c r="F803" s="26"/>
      <c r="G803" s="27"/>
      <c r="H803" s="26"/>
      <c r="I803" s="27"/>
      <c r="J803" s="26"/>
      <c r="K803" s="27"/>
      <c r="L803" s="26"/>
      <c r="M803" s="27" t="s">
        <v>172</v>
      </c>
      <c r="N803" s="26">
        <v>32.4</v>
      </c>
      <c r="O803" s="27"/>
      <c r="P803" s="26"/>
      <c r="Q803" s="27"/>
      <c r="R803" s="26"/>
      <c r="S803" s="27"/>
      <c r="T803" s="26"/>
      <c r="U803" s="27"/>
      <c r="V803" s="26"/>
      <c r="W803" s="27"/>
      <c r="X803" s="26"/>
      <c r="Y803" s="27" t="s">
        <v>172</v>
      </c>
      <c r="Z803" s="26">
        <v>32.4</v>
      </c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/>
      <c r="AP803" s="26"/>
      <c r="AQ803" s="27" t="s">
        <v>172</v>
      </c>
      <c r="AR803" s="26">
        <v>32.4</v>
      </c>
      <c r="AS803" s="27"/>
      <c r="AT803" s="26"/>
      <c r="AU803" s="27"/>
      <c r="AV803" s="26"/>
    </row>
    <row r="804" spans="1:48" s="16" customFormat="1" x14ac:dyDescent="0.25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  <c r="AU804" s="27"/>
      <c r="AV804" s="26"/>
    </row>
    <row r="805" spans="1:48" s="10" customFormat="1" x14ac:dyDescent="0.25">
      <c r="A805" s="12"/>
      <c r="B805" s="13"/>
      <c r="C805" s="14"/>
      <c r="E805" s="17"/>
      <c r="F805" s="15">
        <f>SUM(F799:F804)</f>
        <v>336.4</v>
      </c>
      <c r="G805" s="17"/>
      <c r="H805" s="15"/>
      <c r="I805" s="17"/>
      <c r="J805" s="15">
        <f>SUM(J799:J804)</f>
        <v>365.09999999999991</v>
      </c>
      <c r="K805" s="18"/>
      <c r="L805" s="15">
        <f>SUM(L799:L804)</f>
        <v>365.09999999999991</v>
      </c>
      <c r="M805" s="17"/>
      <c r="N805" s="15">
        <f>SUM(N799:N804)</f>
        <v>433.69999999999993</v>
      </c>
      <c r="O805" s="17"/>
      <c r="P805" s="15">
        <f>SUM(P799:P804)</f>
        <v>448.49999999999994</v>
      </c>
      <c r="Q805" s="17"/>
      <c r="R805" s="15">
        <f>SUM(R799:R804)</f>
        <v>383.8</v>
      </c>
      <c r="S805" s="17"/>
      <c r="T805" s="15">
        <f>SUM(T799:T804)</f>
        <v>384.4</v>
      </c>
      <c r="U805" s="17"/>
      <c r="V805" s="15">
        <f>SUM(V799:V804)</f>
        <v>326.89999999999992</v>
      </c>
      <c r="W805" s="17"/>
      <c r="X805" s="15">
        <f>SUM(X799:X804)</f>
        <v>346.19999999999993</v>
      </c>
      <c r="Y805" s="17"/>
      <c r="Z805" s="15">
        <f>SUM(Z799:Z804)</f>
        <v>433.69999999999993</v>
      </c>
      <c r="AA805" s="17"/>
      <c r="AB805" s="15">
        <f>SUM(AB799:AB804)</f>
        <v>365.09999999999991</v>
      </c>
      <c r="AC805" s="17"/>
      <c r="AD805" s="15">
        <f>SUM(AD799:AD804)</f>
        <v>261.39999999999998</v>
      </c>
      <c r="AE805" s="17"/>
      <c r="AF805" s="15">
        <f>SUM(AF799:AF804)</f>
        <v>0</v>
      </c>
      <c r="AG805" s="17"/>
      <c r="AH805" s="15">
        <f>SUM(AH799:AH804)</f>
        <v>230.20000000000002</v>
      </c>
      <c r="AI805" s="17"/>
      <c r="AJ805" s="15">
        <f>SUM(AJ799:AJ804)</f>
        <v>410.99999999999994</v>
      </c>
      <c r="AK805" s="17"/>
      <c r="AL805" s="15">
        <f>SUM(AL799:AL804)</f>
        <v>326.89999999999992</v>
      </c>
      <c r="AM805" s="17"/>
      <c r="AN805" s="15">
        <f>SUM(AN799:AN804)</f>
        <v>295.59999999999997</v>
      </c>
      <c r="AO805" s="18"/>
      <c r="AP805" s="15">
        <f>SUM(AP799:AP804)</f>
        <v>324.59999999999991</v>
      </c>
      <c r="AQ805" s="18"/>
      <c r="AR805" s="15">
        <f>SUM(AR799:AR804)</f>
        <v>404.69999999999993</v>
      </c>
      <c r="AS805" s="17"/>
      <c r="AT805" s="15">
        <f>SUM(AT799:AT804)</f>
        <v>324.59999999999991</v>
      </c>
      <c r="AU805" s="17"/>
      <c r="AV805" s="15">
        <f>SUM(AV799:AV804)</f>
        <v>375.4</v>
      </c>
    </row>
    <row r="806" spans="1:48" ht="13.5" customHeight="1" x14ac:dyDescent="0.25">
      <c r="A806" s="12"/>
      <c r="B806" s="13"/>
      <c r="C806" s="14"/>
      <c r="E806" s="27"/>
      <c r="F806" s="26"/>
      <c r="G806" s="27"/>
      <c r="H806" s="26"/>
      <c r="I806" s="27"/>
      <c r="J806" s="26"/>
      <c r="K806" s="28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7"/>
      <c r="AN806" s="26"/>
      <c r="AO806" s="28"/>
      <c r="AP806" s="26"/>
      <c r="AQ806" s="28"/>
      <c r="AR806" s="26"/>
      <c r="AS806" s="27"/>
      <c r="AT806" s="26"/>
      <c r="AU806" s="27"/>
      <c r="AV806" s="26"/>
    </row>
    <row r="807" spans="1:48" s="16" customFormat="1" x14ac:dyDescent="0.25">
      <c r="A807" s="12"/>
      <c r="B807" s="13"/>
      <c r="C807" s="14"/>
      <c r="E807" s="110" t="s">
        <v>172</v>
      </c>
      <c r="F807" s="111">
        <v>14.8</v>
      </c>
      <c r="G807" s="27"/>
      <c r="H807" s="26"/>
      <c r="I807" s="110" t="s">
        <v>172</v>
      </c>
      <c r="J807" s="111">
        <v>5.9</v>
      </c>
      <c r="K807" s="110" t="s">
        <v>172</v>
      </c>
      <c r="L807" s="111">
        <v>5.9</v>
      </c>
      <c r="M807" s="114" t="s">
        <v>272</v>
      </c>
      <c r="N807" s="115">
        <v>53.1</v>
      </c>
      <c r="O807" s="114" t="s">
        <v>272</v>
      </c>
      <c r="P807" s="115">
        <v>53.1</v>
      </c>
      <c r="Q807" s="114" t="s">
        <v>272</v>
      </c>
      <c r="R807" s="115">
        <v>53.1</v>
      </c>
      <c r="S807" s="114" t="s">
        <v>272</v>
      </c>
      <c r="T807" s="115">
        <v>53.1</v>
      </c>
      <c r="U807" s="110" t="s">
        <v>172</v>
      </c>
      <c r="V807" s="111">
        <v>14.8</v>
      </c>
      <c r="W807" s="110" t="s">
        <v>172</v>
      </c>
      <c r="X807" s="111">
        <v>14.8</v>
      </c>
      <c r="Y807" s="114" t="s">
        <v>272</v>
      </c>
      <c r="Z807" s="115">
        <v>53.1</v>
      </c>
      <c r="AA807" s="110" t="s">
        <v>172</v>
      </c>
      <c r="AB807" s="111">
        <v>5.9</v>
      </c>
      <c r="AC807" s="110" t="s">
        <v>172</v>
      </c>
      <c r="AD807" s="111">
        <v>14.8</v>
      </c>
      <c r="AE807" s="27"/>
      <c r="AF807" s="26"/>
      <c r="AG807" s="110" t="s">
        <v>172</v>
      </c>
      <c r="AH807" s="111">
        <v>5.9</v>
      </c>
      <c r="AI807" s="114" t="s">
        <v>272</v>
      </c>
      <c r="AJ807" s="115">
        <v>53.1</v>
      </c>
      <c r="AK807" s="110" t="s">
        <v>172</v>
      </c>
      <c r="AL807" s="111">
        <v>14.8</v>
      </c>
      <c r="AM807" s="110" t="s">
        <v>172</v>
      </c>
      <c r="AN807" s="111">
        <v>14.8</v>
      </c>
      <c r="AO807" s="110" t="s">
        <v>172</v>
      </c>
      <c r="AP807" s="111">
        <v>14.8</v>
      </c>
      <c r="AQ807" s="114" t="s">
        <v>272</v>
      </c>
      <c r="AR807" s="115">
        <v>53.1</v>
      </c>
      <c r="AS807" s="110" t="s">
        <v>172</v>
      </c>
      <c r="AT807" s="111">
        <v>14.8</v>
      </c>
      <c r="AU807" s="110" t="s">
        <v>172</v>
      </c>
      <c r="AV807" s="111">
        <v>5.9</v>
      </c>
    </row>
    <row r="808" spans="1:48" s="16" customFormat="1" x14ac:dyDescent="0.25">
      <c r="A808" s="12"/>
      <c r="B808" s="13"/>
      <c r="C808" s="14"/>
      <c r="E808" s="27"/>
      <c r="F808" s="26"/>
      <c r="G808" s="27"/>
      <c r="H808" s="26"/>
      <c r="I808" s="27"/>
      <c r="J808" s="26"/>
      <c r="K808" s="27"/>
      <c r="L808" s="26"/>
      <c r="M808" s="110" t="s">
        <v>172</v>
      </c>
      <c r="N808" s="111">
        <v>14.8</v>
      </c>
      <c r="O808" s="110" t="s">
        <v>172</v>
      </c>
      <c r="P808" s="111">
        <v>5.9</v>
      </c>
      <c r="Q808" s="110" t="s">
        <v>172</v>
      </c>
      <c r="R808" s="111">
        <v>14.8</v>
      </c>
      <c r="S808" s="110" t="s">
        <v>172</v>
      </c>
      <c r="T808" s="111">
        <v>5.9</v>
      </c>
      <c r="U808" s="27"/>
      <c r="V808" s="26"/>
      <c r="W808" s="27"/>
      <c r="X808" s="26"/>
      <c r="Y808" s="110" t="s">
        <v>172</v>
      </c>
      <c r="Z808" s="111">
        <v>14.8</v>
      </c>
      <c r="AA808" s="27"/>
      <c r="AB808" s="26"/>
      <c r="AC808" s="27"/>
      <c r="AD808" s="26"/>
      <c r="AE808" s="27"/>
      <c r="AF808" s="26"/>
      <c r="AG808" s="27"/>
      <c r="AH808" s="26"/>
      <c r="AI808" s="110" t="s">
        <v>172</v>
      </c>
      <c r="AJ808" s="111">
        <v>14.8</v>
      </c>
      <c r="AK808" s="27"/>
      <c r="AL808" s="26"/>
      <c r="AM808" s="27"/>
      <c r="AN808" s="26"/>
      <c r="AO808" s="27"/>
      <c r="AP808" s="26"/>
      <c r="AQ808" s="110" t="s">
        <v>172</v>
      </c>
      <c r="AR808" s="111">
        <v>14.8</v>
      </c>
      <c r="AS808" s="27"/>
      <c r="AT808" s="26"/>
      <c r="AU808" s="27"/>
      <c r="AV808" s="26"/>
    </row>
    <row r="809" spans="1:48" s="16" customFormat="1" x14ac:dyDescent="0.25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  <c r="AU809" s="27"/>
      <c r="AV809" s="26"/>
    </row>
    <row r="810" spans="1:48" s="10" customFormat="1" ht="13.2" x14ac:dyDescent="0.25">
      <c r="A810" s="19"/>
      <c r="B810" s="20"/>
      <c r="C810" s="22" t="s">
        <v>41</v>
      </c>
      <c r="D810" s="23"/>
      <c r="E810" s="24"/>
      <c r="F810" s="25">
        <f>SUM(F805:F809)</f>
        <v>351.2</v>
      </c>
      <c r="G810" s="24"/>
      <c r="H810" s="25"/>
      <c r="I810" s="24"/>
      <c r="J810" s="25">
        <f>SUM(J805:J809)</f>
        <v>370.99999999999989</v>
      </c>
      <c r="K810" s="24"/>
      <c r="L810" s="25">
        <f>SUM(L805:L809)</f>
        <v>370.99999999999989</v>
      </c>
      <c r="M810" s="24"/>
      <c r="N810" s="25">
        <f>SUM(N805:N809)</f>
        <v>501.59999999999997</v>
      </c>
      <c r="O810" s="24"/>
      <c r="P810" s="25">
        <f>SUM(P805:P809)</f>
        <v>507.49999999999994</v>
      </c>
      <c r="Q810" s="24"/>
      <c r="R810" s="25">
        <f>SUM(R805:R809)</f>
        <v>451.70000000000005</v>
      </c>
      <c r="S810" s="24"/>
      <c r="T810" s="25">
        <f>SUM(T805:T809)</f>
        <v>443.4</v>
      </c>
      <c r="U810" s="24"/>
      <c r="V810" s="25">
        <f>SUM(V805:V809)</f>
        <v>341.69999999999993</v>
      </c>
      <c r="W810" s="24"/>
      <c r="X810" s="25">
        <f>SUM(X805:X809)</f>
        <v>360.99999999999994</v>
      </c>
      <c r="Y810" s="24"/>
      <c r="Z810" s="25">
        <f>SUM(Z805:Z809)</f>
        <v>501.59999999999997</v>
      </c>
      <c r="AA810" s="24"/>
      <c r="AB810" s="25">
        <f>SUM(AB805:AB809)</f>
        <v>370.99999999999989</v>
      </c>
      <c r="AC810" s="24"/>
      <c r="AD810" s="25">
        <f>SUM(AD805:AD809)</f>
        <v>276.2</v>
      </c>
      <c r="AE810" s="24"/>
      <c r="AF810" s="25">
        <f>SUM(AF805:AF809)</f>
        <v>0</v>
      </c>
      <c r="AG810" s="24"/>
      <c r="AH810" s="25">
        <f>SUM(AH805:AH809)</f>
        <v>236.10000000000002</v>
      </c>
      <c r="AI810" s="24"/>
      <c r="AJ810" s="25">
        <f>SUM(AJ805:AJ809)</f>
        <v>478.9</v>
      </c>
      <c r="AK810" s="24"/>
      <c r="AL810" s="25">
        <f>SUM(AL805:AL809)</f>
        <v>341.69999999999993</v>
      </c>
      <c r="AM810" s="24"/>
      <c r="AN810" s="25">
        <f>SUM(AN805:AN809)</f>
        <v>310.39999999999998</v>
      </c>
      <c r="AO810" s="24"/>
      <c r="AP810" s="25">
        <f>SUM(AP805:AP809)</f>
        <v>339.39999999999992</v>
      </c>
      <c r="AQ810" s="24"/>
      <c r="AR810" s="25">
        <f>SUM(AR805:AR809)</f>
        <v>472.59999999999997</v>
      </c>
      <c r="AS810" s="24"/>
      <c r="AT810" s="25">
        <f>SUM(AT805:AT809)</f>
        <v>339.39999999999992</v>
      </c>
      <c r="AU810" s="24"/>
      <c r="AV810" s="25">
        <f>SUM(AV805:AV809)</f>
        <v>381.29999999999995</v>
      </c>
    </row>
    <row r="811" spans="1:48" x14ac:dyDescent="0.25">
      <c r="A811" s="12"/>
      <c r="B811" s="13"/>
      <c r="C811" s="14"/>
      <c r="E811" s="29"/>
      <c r="F811" s="30"/>
      <c r="G811" s="29"/>
      <c r="H811" s="30"/>
      <c r="I811" s="29"/>
      <c r="J811" s="30"/>
      <c r="K811" s="31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29"/>
      <c r="AN811" s="30"/>
      <c r="AO811" s="31"/>
      <c r="AP811" s="30"/>
      <c r="AQ811" s="31"/>
      <c r="AR811" s="30"/>
      <c r="AS811" s="29"/>
      <c r="AT811" s="30"/>
      <c r="AU811" s="29"/>
      <c r="AV811" s="30"/>
    </row>
    <row r="812" spans="1:48" x14ac:dyDescent="0.25">
      <c r="A812" s="12"/>
      <c r="B812" s="13"/>
      <c r="C812" s="14"/>
    </row>
    <row r="813" spans="1:48" x14ac:dyDescent="0.25">
      <c r="A813" s="85">
        <v>46202</v>
      </c>
      <c r="B813" s="86" t="s">
        <v>39</v>
      </c>
      <c r="C813" s="87" t="s">
        <v>59</v>
      </c>
      <c r="E813" s="110" t="s">
        <v>264</v>
      </c>
      <c r="F813" s="111">
        <v>7.1</v>
      </c>
      <c r="G813" s="27"/>
      <c r="H813" s="26"/>
      <c r="I813" s="110" t="s">
        <v>334</v>
      </c>
      <c r="J813" s="111">
        <v>6.7</v>
      </c>
      <c r="K813" s="27" t="s">
        <v>263</v>
      </c>
      <c r="L813" s="26">
        <v>22.2</v>
      </c>
      <c r="M813" s="27" t="s">
        <v>286</v>
      </c>
      <c r="N813" s="26">
        <v>22.3</v>
      </c>
      <c r="O813" s="27" t="s">
        <v>263</v>
      </c>
      <c r="P813" s="26">
        <v>22.2</v>
      </c>
      <c r="Q813" s="110" t="s">
        <v>272</v>
      </c>
      <c r="R813" s="111">
        <v>-1.7</v>
      </c>
      <c r="S813" s="27" t="s">
        <v>263</v>
      </c>
      <c r="T813" s="26">
        <v>22.2</v>
      </c>
      <c r="U813" s="27" t="s">
        <v>263</v>
      </c>
      <c r="V813" s="26">
        <v>22.2</v>
      </c>
      <c r="W813" s="27" t="s">
        <v>183</v>
      </c>
      <c r="X813" s="26">
        <v>28.3</v>
      </c>
      <c r="Y813" s="27" t="s">
        <v>217</v>
      </c>
      <c r="Z813" s="26">
        <v>21.9</v>
      </c>
      <c r="AA813" s="110" t="s">
        <v>272</v>
      </c>
      <c r="AB813" s="111">
        <v>-1.7</v>
      </c>
      <c r="AC813" s="27" t="s">
        <v>254</v>
      </c>
      <c r="AD813" s="26">
        <v>34.1</v>
      </c>
      <c r="AE813" s="110" t="s">
        <v>272</v>
      </c>
      <c r="AF813" s="111">
        <v>-1.7</v>
      </c>
      <c r="AG813" s="27" t="s">
        <v>217</v>
      </c>
      <c r="AH813" s="26">
        <v>21.9</v>
      </c>
      <c r="AI813" s="27" t="s">
        <v>164</v>
      </c>
      <c r="AJ813" s="26">
        <v>24.4</v>
      </c>
      <c r="AK813" s="27" t="s">
        <v>263</v>
      </c>
      <c r="AL813" s="26">
        <v>22.2</v>
      </c>
      <c r="AM813" s="27" t="s">
        <v>217</v>
      </c>
      <c r="AN813" s="26">
        <v>21.9</v>
      </c>
      <c r="AO813" s="27" t="s">
        <v>256</v>
      </c>
      <c r="AP813" s="26">
        <v>29.9</v>
      </c>
      <c r="AQ813" s="27" t="s">
        <v>182</v>
      </c>
      <c r="AR813" s="26">
        <v>32.5</v>
      </c>
      <c r="AS813" s="27" t="s">
        <v>287</v>
      </c>
      <c r="AT813" s="26">
        <v>23.2</v>
      </c>
      <c r="AU813" s="27" t="s">
        <v>287</v>
      </c>
      <c r="AV813" s="26">
        <v>23.2</v>
      </c>
    </row>
    <row r="814" spans="1:48" x14ac:dyDescent="0.25">
      <c r="A814" s="12"/>
      <c r="B814" s="13"/>
      <c r="C814" s="14"/>
      <c r="E814" s="110" t="s">
        <v>180</v>
      </c>
      <c r="F814" s="111">
        <v>7.7</v>
      </c>
      <c r="G814" s="27"/>
      <c r="H814" s="26"/>
      <c r="I814" s="27" t="s">
        <v>221</v>
      </c>
      <c r="J814" s="26">
        <v>28.3</v>
      </c>
      <c r="K814" s="27" t="s">
        <v>221</v>
      </c>
      <c r="L814" s="26">
        <v>28.3</v>
      </c>
      <c r="M814" s="27" t="s">
        <v>287</v>
      </c>
      <c r="N814" s="26">
        <v>23.2</v>
      </c>
      <c r="O814" s="27" t="s">
        <v>254</v>
      </c>
      <c r="P814" s="26">
        <v>34.1</v>
      </c>
      <c r="Q814" s="27" t="s">
        <v>287</v>
      </c>
      <c r="R814" s="26">
        <v>23.2</v>
      </c>
      <c r="S814" s="110" t="s">
        <v>261</v>
      </c>
      <c r="T814" s="111">
        <v>8.6</v>
      </c>
      <c r="U814" s="27" t="s">
        <v>314</v>
      </c>
      <c r="V814" s="26">
        <v>27.3</v>
      </c>
      <c r="W814" s="27" t="s">
        <v>234</v>
      </c>
      <c r="X814" s="26">
        <v>26</v>
      </c>
      <c r="Y814" s="27" t="s">
        <v>332</v>
      </c>
      <c r="Z814" s="26">
        <v>28.6</v>
      </c>
      <c r="AA814" s="27" t="s">
        <v>183</v>
      </c>
      <c r="AB814" s="26">
        <v>28.3</v>
      </c>
      <c r="AC814" s="110" t="s">
        <v>186</v>
      </c>
      <c r="AD814" s="111">
        <v>7.4</v>
      </c>
      <c r="AE814" s="27" t="s">
        <v>287</v>
      </c>
      <c r="AF814" s="26">
        <v>23.2</v>
      </c>
      <c r="AG814" s="27" t="s">
        <v>287</v>
      </c>
      <c r="AH814" s="26">
        <v>23.2</v>
      </c>
      <c r="AI814" s="110" t="s">
        <v>272</v>
      </c>
      <c r="AJ814" s="111">
        <v>-1.7</v>
      </c>
      <c r="AK814" s="27" t="s">
        <v>217</v>
      </c>
      <c r="AL814" s="26">
        <v>21.9</v>
      </c>
      <c r="AM814" s="27" t="s">
        <v>286</v>
      </c>
      <c r="AN814" s="26">
        <v>22.3</v>
      </c>
      <c r="AO814" s="27" t="s">
        <v>165</v>
      </c>
      <c r="AP814" s="26">
        <v>27.7</v>
      </c>
      <c r="AQ814" s="27" t="s">
        <v>287</v>
      </c>
      <c r="AR814" s="26">
        <v>23.2</v>
      </c>
      <c r="AS814" s="27" t="s">
        <v>179</v>
      </c>
      <c r="AT814" s="26">
        <v>30.1</v>
      </c>
      <c r="AU814" s="27" t="s">
        <v>329</v>
      </c>
      <c r="AV814" s="26">
        <v>30.1</v>
      </c>
    </row>
    <row r="815" spans="1:48" x14ac:dyDescent="0.25">
      <c r="A815" s="12"/>
      <c r="B815" s="13"/>
      <c r="C815" s="14"/>
      <c r="E815" s="27" t="s">
        <v>249</v>
      </c>
      <c r="F815" s="26">
        <v>30.2</v>
      </c>
      <c r="G815" s="27"/>
      <c r="H815" s="26"/>
      <c r="I815" s="27" t="s">
        <v>287</v>
      </c>
      <c r="J815" s="26">
        <v>23.2</v>
      </c>
      <c r="K815" s="27" t="s">
        <v>183</v>
      </c>
      <c r="L815" s="26">
        <v>28.3</v>
      </c>
      <c r="M815" s="27" t="s">
        <v>256</v>
      </c>
      <c r="N815" s="26">
        <v>29.9</v>
      </c>
      <c r="O815" s="27" t="s">
        <v>240</v>
      </c>
      <c r="P815" s="26">
        <v>29.5</v>
      </c>
      <c r="Q815" s="27" t="s">
        <v>242</v>
      </c>
      <c r="R815" s="26">
        <v>29.7</v>
      </c>
      <c r="S815" s="110" t="s">
        <v>193</v>
      </c>
      <c r="T815" s="111">
        <v>7.1</v>
      </c>
      <c r="U815" s="110" t="s">
        <v>272</v>
      </c>
      <c r="V815" s="111">
        <v>-1.7</v>
      </c>
      <c r="W815" s="110" t="s">
        <v>189</v>
      </c>
      <c r="X815" s="111">
        <v>6.8</v>
      </c>
      <c r="Y815" s="27" t="s">
        <v>333</v>
      </c>
      <c r="Z815" s="26">
        <v>39.200000000000003</v>
      </c>
      <c r="AA815" s="27" t="s">
        <v>242</v>
      </c>
      <c r="AB815" s="26">
        <v>29.7</v>
      </c>
      <c r="AC815" s="27" t="s">
        <v>171</v>
      </c>
      <c r="AD815" s="26">
        <v>34.299999999999997</v>
      </c>
      <c r="AE815" s="27" t="s">
        <v>234</v>
      </c>
      <c r="AF815" s="26">
        <v>26</v>
      </c>
      <c r="AG815" s="110" t="s">
        <v>180</v>
      </c>
      <c r="AH815" s="111">
        <v>7.7</v>
      </c>
      <c r="AI815" s="27" t="s">
        <v>287</v>
      </c>
      <c r="AJ815" s="26">
        <v>23.2</v>
      </c>
      <c r="AK815" s="27" t="s">
        <v>287</v>
      </c>
      <c r="AL815" s="26">
        <v>23.2</v>
      </c>
      <c r="AM815" s="27" t="s">
        <v>287</v>
      </c>
      <c r="AN815" s="26">
        <v>23.2</v>
      </c>
      <c r="AO815" s="27" t="s">
        <v>262</v>
      </c>
      <c r="AP815" s="26">
        <v>26.9</v>
      </c>
      <c r="AQ815" s="27" t="s">
        <v>242</v>
      </c>
      <c r="AR815" s="26">
        <v>29.7</v>
      </c>
      <c r="AS815" s="27" t="s">
        <v>197</v>
      </c>
      <c r="AT815" s="26">
        <v>30.5</v>
      </c>
      <c r="AU815" s="27" t="s">
        <v>254</v>
      </c>
      <c r="AV815" s="26">
        <v>34.1</v>
      </c>
    </row>
    <row r="816" spans="1:48" x14ac:dyDescent="0.25">
      <c r="A816" s="12"/>
      <c r="B816" s="13"/>
      <c r="C816" s="14"/>
      <c r="E816" s="110" t="s">
        <v>335</v>
      </c>
      <c r="F816" s="111">
        <v>10.9</v>
      </c>
      <c r="G816" s="27"/>
      <c r="H816" s="26"/>
      <c r="I816" s="110" t="s">
        <v>180</v>
      </c>
      <c r="J816" s="111">
        <v>7.7</v>
      </c>
      <c r="K816" s="27" t="s">
        <v>172</v>
      </c>
      <c r="L816" s="26">
        <v>35.9</v>
      </c>
      <c r="M816" s="27" t="s">
        <v>165</v>
      </c>
      <c r="N816" s="26">
        <v>27.7</v>
      </c>
      <c r="O816" s="27" t="s">
        <v>242</v>
      </c>
      <c r="P816" s="26">
        <v>29.7</v>
      </c>
      <c r="Q816" s="27" t="s">
        <v>177</v>
      </c>
      <c r="R816" s="26">
        <v>23.3</v>
      </c>
      <c r="S816" s="27" t="s">
        <v>184</v>
      </c>
      <c r="T816" s="26">
        <v>24.5</v>
      </c>
      <c r="U816" s="27" t="s">
        <v>248</v>
      </c>
      <c r="V816" s="26">
        <v>27.4</v>
      </c>
      <c r="W816" s="27" t="s">
        <v>165</v>
      </c>
      <c r="X816" s="26">
        <v>27.7</v>
      </c>
      <c r="Y816" s="27" t="s">
        <v>172</v>
      </c>
      <c r="Z816" s="26">
        <v>35.9</v>
      </c>
      <c r="AA816" s="27" t="s">
        <v>234</v>
      </c>
      <c r="AB816" s="26">
        <v>26</v>
      </c>
      <c r="AC816" s="27" t="s">
        <v>165</v>
      </c>
      <c r="AD816" s="26">
        <v>27.7</v>
      </c>
      <c r="AE816" s="27" t="s">
        <v>312</v>
      </c>
      <c r="AF816" s="26">
        <v>25</v>
      </c>
      <c r="AG816" s="110" t="s">
        <v>186</v>
      </c>
      <c r="AH816" s="111">
        <v>7.4</v>
      </c>
      <c r="AI816" s="27" t="s">
        <v>254</v>
      </c>
      <c r="AJ816" s="26">
        <v>34.1</v>
      </c>
      <c r="AK816" s="110" t="s">
        <v>186</v>
      </c>
      <c r="AL816" s="111">
        <v>7.4</v>
      </c>
      <c r="AM816" s="27" t="s">
        <v>256</v>
      </c>
      <c r="AN816" s="26">
        <v>29.9</v>
      </c>
      <c r="AO816" s="27" t="s">
        <v>249</v>
      </c>
      <c r="AP816" s="26">
        <v>30.2</v>
      </c>
      <c r="AQ816" s="27" t="s">
        <v>256</v>
      </c>
      <c r="AR816" s="26">
        <v>29.9</v>
      </c>
      <c r="AS816" s="27" t="s">
        <v>256</v>
      </c>
      <c r="AT816" s="26">
        <v>29.9</v>
      </c>
      <c r="AU816" s="110" t="s">
        <v>330</v>
      </c>
      <c r="AV816" s="111">
        <v>7.8</v>
      </c>
    </row>
    <row r="817" spans="1:48" x14ac:dyDescent="0.25">
      <c r="A817" s="12"/>
      <c r="B817" s="13"/>
      <c r="C817" s="14"/>
      <c r="E817" s="110" t="s">
        <v>209</v>
      </c>
      <c r="F817" s="111">
        <v>4</v>
      </c>
      <c r="G817" s="27"/>
      <c r="H817" s="26"/>
      <c r="I817" s="110" t="s">
        <v>269</v>
      </c>
      <c r="J817" s="111">
        <v>2.8</v>
      </c>
      <c r="K817" s="110" t="s">
        <v>223</v>
      </c>
      <c r="L817" s="111">
        <v>8.1999999999999993</v>
      </c>
      <c r="M817" s="27" t="s">
        <v>163</v>
      </c>
      <c r="N817" s="26">
        <v>23.7</v>
      </c>
      <c r="O817" s="110" t="s">
        <v>193</v>
      </c>
      <c r="P817" s="111">
        <v>7.1</v>
      </c>
      <c r="Q817" s="27" t="s">
        <v>262</v>
      </c>
      <c r="R817" s="26">
        <v>26.9</v>
      </c>
      <c r="S817" s="110" t="s">
        <v>213</v>
      </c>
      <c r="T817" s="111">
        <v>6.2</v>
      </c>
      <c r="U817" s="27" t="s">
        <v>171</v>
      </c>
      <c r="V817" s="26">
        <v>34.299999999999997</v>
      </c>
      <c r="W817" s="110" t="s">
        <v>209</v>
      </c>
      <c r="X817" s="111">
        <v>4</v>
      </c>
      <c r="Y817" s="27" t="s">
        <v>163</v>
      </c>
      <c r="Z817" s="26">
        <v>23.7</v>
      </c>
      <c r="AA817" s="27" t="s">
        <v>171</v>
      </c>
      <c r="AB817" s="26">
        <v>34.299999999999997</v>
      </c>
      <c r="AC817" s="110" t="s">
        <v>178</v>
      </c>
      <c r="AD817" s="111">
        <v>5.5</v>
      </c>
      <c r="AE817" s="27" t="s">
        <v>172</v>
      </c>
      <c r="AF817" s="26">
        <v>35.9</v>
      </c>
      <c r="AG817" s="110" t="s">
        <v>307</v>
      </c>
      <c r="AH817" s="111">
        <v>3.1</v>
      </c>
      <c r="AI817" s="110" t="s">
        <v>214</v>
      </c>
      <c r="AJ817" s="111">
        <v>6.5</v>
      </c>
      <c r="AK817" s="27" t="s">
        <v>242</v>
      </c>
      <c r="AL817" s="26">
        <v>29.7</v>
      </c>
      <c r="AM817" s="110" t="s">
        <v>189</v>
      </c>
      <c r="AN817" s="111">
        <v>6.8</v>
      </c>
      <c r="AO817" s="110" t="s">
        <v>223</v>
      </c>
      <c r="AP817" s="111">
        <v>8.1999999999999993</v>
      </c>
      <c r="AQ817" s="27" t="s">
        <v>165</v>
      </c>
      <c r="AR817" s="26">
        <v>27.7</v>
      </c>
      <c r="AS817" s="110" t="s">
        <v>209</v>
      </c>
      <c r="AT817" s="111">
        <v>4</v>
      </c>
      <c r="AU817" s="27" t="s">
        <v>242</v>
      </c>
      <c r="AV817" s="26">
        <v>29.7</v>
      </c>
    </row>
    <row r="818" spans="1:48" x14ac:dyDescent="0.25">
      <c r="A818" s="12"/>
      <c r="B818" s="13"/>
      <c r="C818" s="14"/>
      <c r="E818" s="27" t="s">
        <v>163</v>
      </c>
      <c r="F818" s="26">
        <v>23.7</v>
      </c>
      <c r="G818" s="27"/>
      <c r="H818" s="26"/>
      <c r="I818" s="27" t="s">
        <v>177</v>
      </c>
      <c r="J818" s="26">
        <v>23.3</v>
      </c>
      <c r="K818" s="27" t="s">
        <v>163</v>
      </c>
      <c r="L818" s="26">
        <v>23.7</v>
      </c>
      <c r="M818" s="27" t="s">
        <v>194</v>
      </c>
      <c r="N818" s="26">
        <v>24.8</v>
      </c>
      <c r="O818" s="110" t="s">
        <v>209</v>
      </c>
      <c r="P818" s="111">
        <v>4</v>
      </c>
      <c r="Q818" s="110" t="s">
        <v>209</v>
      </c>
      <c r="R818" s="111">
        <v>4</v>
      </c>
      <c r="S818" s="27" t="s">
        <v>163</v>
      </c>
      <c r="T818" s="26">
        <v>23.7</v>
      </c>
      <c r="U818" s="110" t="s">
        <v>178</v>
      </c>
      <c r="V818" s="111">
        <v>5.5</v>
      </c>
      <c r="W818" s="27" t="s">
        <v>163</v>
      </c>
      <c r="X818" s="26">
        <v>23.7</v>
      </c>
      <c r="Y818" s="27" t="s">
        <v>194</v>
      </c>
      <c r="Z818" s="26">
        <v>24.8</v>
      </c>
      <c r="AA818" s="110" t="s">
        <v>178</v>
      </c>
      <c r="AB818" s="111">
        <v>5.5</v>
      </c>
      <c r="AC818" s="27" t="s">
        <v>163</v>
      </c>
      <c r="AD818" s="26">
        <v>23.7</v>
      </c>
      <c r="AE818" s="27" t="s">
        <v>262</v>
      </c>
      <c r="AF818" s="26">
        <v>26.9</v>
      </c>
      <c r="AG818" s="110" t="s">
        <v>193</v>
      </c>
      <c r="AH818" s="111">
        <v>7.1</v>
      </c>
      <c r="AI818" s="27" t="s">
        <v>249</v>
      </c>
      <c r="AJ818" s="26">
        <v>30.2</v>
      </c>
      <c r="AK818" s="110" t="s">
        <v>307</v>
      </c>
      <c r="AL818" s="111">
        <v>3.1</v>
      </c>
      <c r="AM818" s="27" t="s">
        <v>249</v>
      </c>
      <c r="AN818" s="26">
        <v>30.2</v>
      </c>
      <c r="AO818" s="27" t="s">
        <v>163</v>
      </c>
      <c r="AP818" s="26">
        <v>23.7</v>
      </c>
      <c r="AQ818" s="27" t="s">
        <v>163</v>
      </c>
      <c r="AR818" s="26">
        <v>23.7</v>
      </c>
      <c r="AS818" s="27" t="s">
        <v>163</v>
      </c>
      <c r="AT818" s="26">
        <v>23.7</v>
      </c>
      <c r="AU818" s="27" t="s">
        <v>163</v>
      </c>
      <c r="AV818" s="26">
        <v>23.7</v>
      </c>
    </row>
    <row r="819" spans="1:48" x14ac:dyDescent="0.25">
      <c r="A819" s="12"/>
      <c r="B819" s="13"/>
      <c r="C819" s="14"/>
      <c r="E819" s="27" t="s">
        <v>194</v>
      </c>
      <c r="F819" s="26">
        <v>24.8</v>
      </c>
      <c r="G819" s="27"/>
      <c r="H819" s="26"/>
      <c r="I819" s="27" t="s">
        <v>163</v>
      </c>
      <c r="J819" s="26">
        <v>23.7</v>
      </c>
      <c r="K819" s="27" t="s">
        <v>194</v>
      </c>
      <c r="L819" s="26">
        <v>24.8</v>
      </c>
      <c r="M819" s="27" t="s">
        <v>198</v>
      </c>
      <c r="N819" s="26">
        <v>26.3</v>
      </c>
      <c r="O819" s="27" t="s">
        <v>163</v>
      </c>
      <c r="P819" s="26">
        <v>23.7</v>
      </c>
      <c r="Q819" s="110" t="s">
        <v>290</v>
      </c>
      <c r="R819" s="111">
        <v>7.5</v>
      </c>
      <c r="S819" s="27" t="s">
        <v>289</v>
      </c>
      <c r="T819" s="26">
        <v>33.799999999999997</v>
      </c>
      <c r="U819" s="27" t="s">
        <v>163</v>
      </c>
      <c r="V819" s="26">
        <v>23.7</v>
      </c>
      <c r="W819" s="27" t="s">
        <v>194</v>
      </c>
      <c r="X819" s="26">
        <v>24.8</v>
      </c>
      <c r="Y819" s="27" t="s">
        <v>198</v>
      </c>
      <c r="Z819" s="26">
        <v>26.3</v>
      </c>
      <c r="AA819" s="27" t="s">
        <v>163</v>
      </c>
      <c r="AB819" s="26">
        <v>23.7</v>
      </c>
      <c r="AC819" s="27" t="s">
        <v>194</v>
      </c>
      <c r="AD819" s="26">
        <v>24.8</v>
      </c>
      <c r="AE819" s="110" t="s">
        <v>290</v>
      </c>
      <c r="AF819" s="111">
        <v>7.5</v>
      </c>
      <c r="AG819" s="110" t="s">
        <v>223</v>
      </c>
      <c r="AH819" s="111">
        <v>8.1999999999999993</v>
      </c>
      <c r="AI819" s="27" t="s">
        <v>163</v>
      </c>
      <c r="AJ819" s="26">
        <v>23.7</v>
      </c>
      <c r="AK819" s="110" t="s">
        <v>209</v>
      </c>
      <c r="AL819" s="111">
        <v>4</v>
      </c>
      <c r="AM819" s="27" t="s">
        <v>163</v>
      </c>
      <c r="AN819" s="26">
        <v>23.7</v>
      </c>
      <c r="AO819" s="27" t="s">
        <v>194</v>
      </c>
      <c r="AP819" s="26">
        <v>24.8</v>
      </c>
      <c r="AQ819" s="27" t="s">
        <v>194</v>
      </c>
      <c r="AR819" s="26">
        <v>24.8</v>
      </c>
      <c r="AS819" s="27" t="s">
        <v>194</v>
      </c>
      <c r="AT819" s="26">
        <v>24.8</v>
      </c>
      <c r="AU819" s="27" t="s">
        <v>218</v>
      </c>
      <c r="AV819" s="26">
        <v>26.8</v>
      </c>
    </row>
    <row r="820" spans="1:48" x14ac:dyDescent="0.25">
      <c r="A820" s="12"/>
      <c r="B820" s="13"/>
      <c r="C820" s="14"/>
      <c r="E820" s="27" t="s">
        <v>278</v>
      </c>
      <c r="F820" s="26">
        <v>22.4</v>
      </c>
      <c r="G820" s="27"/>
      <c r="H820" s="26"/>
      <c r="I820" s="27" t="s">
        <v>278</v>
      </c>
      <c r="J820" s="26">
        <v>22.4</v>
      </c>
      <c r="K820" s="27" t="s">
        <v>198</v>
      </c>
      <c r="L820" s="26">
        <v>26.3</v>
      </c>
      <c r="M820" s="27" t="s">
        <v>278</v>
      </c>
      <c r="N820" s="26">
        <v>22.4</v>
      </c>
      <c r="O820" s="27" t="s">
        <v>194</v>
      </c>
      <c r="P820" s="26">
        <v>24.8</v>
      </c>
      <c r="Q820" s="27" t="s">
        <v>163</v>
      </c>
      <c r="R820" s="26">
        <v>23.7</v>
      </c>
      <c r="S820" s="27" t="s">
        <v>278</v>
      </c>
      <c r="T820" s="26">
        <v>22.4</v>
      </c>
      <c r="U820" s="27" t="s">
        <v>194</v>
      </c>
      <c r="V820" s="26">
        <v>24.8</v>
      </c>
      <c r="W820" s="27" t="s">
        <v>198</v>
      </c>
      <c r="X820" s="26">
        <v>26.3</v>
      </c>
      <c r="Y820" s="27" t="s">
        <v>278</v>
      </c>
      <c r="Z820" s="26">
        <v>22.4</v>
      </c>
      <c r="AA820" s="27" t="s">
        <v>194</v>
      </c>
      <c r="AB820" s="26">
        <v>24.8</v>
      </c>
      <c r="AC820" s="27" t="s">
        <v>278</v>
      </c>
      <c r="AD820" s="26">
        <v>22.4</v>
      </c>
      <c r="AE820" s="27" t="s">
        <v>163</v>
      </c>
      <c r="AF820" s="26">
        <v>23.7</v>
      </c>
      <c r="AG820" s="27" t="s">
        <v>163</v>
      </c>
      <c r="AH820" s="26">
        <v>23.7</v>
      </c>
      <c r="AI820" s="27" t="s">
        <v>198</v>
      </c>
      <c r="AJ820" s="26">
        <v>26.3</v>
      </c>
      <c r="AK820" s="27" t="s">
        <v>163</v>
      </c>
      <c r="AL820" s="26">
        <v>23.7</v>
      </c>
      <c r="AM820" s="27" t="s">
        <v>278</v>
      </c>
      <c r="AN820" s="26">
        <v>22.4</v>
      </c>
      <c r="AO820" s="27" t="s">
        <v>278</v>
      </c>
      <c r="AP820" s="26">
        <v>22.4</v>
      </c>
      <c r="AQ820" s="110" t="s">
        <v>331</v>
      </c>
      <c r="AR820" s="111">
        <v>8.4</v>
      </c>
      <c r="AS820" s="27" t="s">
        <v>198</v>
      </c>
      <c r="AT820" s="26">
        <v>26.3</v>
      </c>
      <c r="AU820" s="27" t="s">
        <v>198</v>
      </c>
      <c r="AV820" s="26">
        <v>26.3</v>
      </c>
    </row>
    <row r="821" spans="1:48" x14ac:dyDescent="0.25">
      <c r="A821" s="12"/>
      <c r="B821" s="13"/>
      <c r="C821" s="14"/>
      <c r="E821" s="27"/>
      <c r="F821" s="26"/>
      <c r="G821" s="27"/>
      <c r="H821" s="26"/>
      <c r="I821" s="27"/>
      <c r="J821" s="26"/>
      <c r="K821" s="27"/>
      <c r="L821" s="26"/>
      <c r="M821" s="27"/>
      <c r="N821" s="26"/>
      <c r="O821" s="27"/>
      <c r="P821" s="26"/>
      <c r="Q821" s="27"/>
      <c r="R821" s="26"/>
      <c r="S821" s="27"/>
      <c r="T821" s="26"/>
      <c r="U821" s="27"/>
      <c r="V821" s="26"/>
      <c r="W821" s="27"/>
      <c r="X821" s="26"/>
      <c r="Y821" s="27"/>
      <c r="Z821" s="26"/>
      <c r="AA821" s="27"/>
      <c r="AB821" s="26"/>
      <c r="AC821" s="27"/>
      <c r="AD821" s="26"/>
      <c r="AE821" s="27"/>
      <c r="AF821" s="26"/>
      <c r="AG821" s="27"/>
      <c r="AH821" s="26"/>
      <c r="AI821" s="27"/>
      <c r="AJ821" s="26"/>
      <c r="AK821" s="27"/>
      <c r="AL821" s="26"/>
      <c r="AM821" s="27"/>
      <c r="AN821" s="26"/>
      <c r="AO821" s="28"/>
      <c r="AP821" s="26"/>
      <c r="AQ821" s="28"/>
      <c r="AR821" s="26"/>
      <c r="AS821" s="27"/>
      <c r="AT821" s="26"/>
      <c r="AU821" s="27"/>
      <c r="AV821" s="26"/>
    </row>
    <row r="822" spans="1:48" x14ac:dyDescent="0.25">
      <c r="A822" s="12"/>
      <c r="B822" s="13"/>
      <c r="C822" s="14"/>
      <c r="E822" s="27"/>
      <c r="F822" s="15">
        <f>SUM(F813:F820)</f>
        <v>130.79999999999998</v>
      </c>
      <c r="G822" s="27"/>
      <c r="H822" s="15"/>
      <c r="I822" s="27"/>
      <c r="J822" s="15">
        <f>SUM(J813:J820)</f>
        <v>138.1</v>
      </c>
      <c r="K822" s="28"/>
      <c r="L822" s="15">
        <f>SUM(L813:L820)</f>
        <v>197.70000000000002</v>
      </c>
      <c r="M822" s="27"/>
      <c r="N822" s="15">
        <f>SUM(N813:N820)</f>
        <v>200.30000000000004</v>
      </c>
      <c r="O822" s="27"/>
      <c r="P822" s="15">
        <f>SUM(P813:P820)</f>
        <v>175.1</v>
      </c>
      <c r="Q822" s="27"/>
      <c r="R822" s="15">
        <f>SUM(R813:R820)</f>
        <v>136.6</v>
      </c>
      <c r="S822" s="27"/>
      <c r="T822" s="15">
        <f>SUM(T813:T820)</f>
        <v>148.5</v>
      </c>
      <c r="U822" s="27"/>
      <c r="V822" s="15">
        <f>SUM(V813:V820)</f>
        <v>163.5</v>
      </c>
      <c r="W822" s="27"/>
      <c r="X822" s="15">
        <f>SUM(X813:X820)</f>
        <v>167.60000000000002</v>
      </c>
      <c r="Y822" s="27"/>
      <c r="Z822" s="15">
        <f>SUM(Z813:Z820)</f>
        <v>222.8</v>
      </c>
      <c r="AA822" s="27"/>
      <c r="AB822" s="15">
        <f>SUM(AB813:AB820)</f>
        <v>170.6</v>
      </c>
      <c r="AC822" s="27"/>
      <c r="AD822" s="15">
        <f>SUM(AD813:AD820)</f>
        <v>179.9</v>
      </c>
      <c r="AE822" s="27"/>
      <c r="AF822" s="15">
        <f>SUM(AF813:AF820)</f>
        <v>166.5</v>
      </c>
      <c r="AG822" s="27"/>
      <c r="AH822" s="15">
        <f>SUM(AH813:AH820)</f>
        <v>102.3</v>
      </c>
      <c r="AI822" s="27"/>
      <c r="AJ822" s="15">
        <f>SUM(AJ813:AJ820)</f>
        <v>166.70000000000002</v>
      </c>
      <c r="AK822" s="27"/>
      <c r="AL822" s="15">
        <f>SUM(AL813:AL820)</f>
        <v>135.19999999999999</v>
      </c>
      <c r="AM822" s="27"/>
      <c r="AN822" s="15">
        <f>SUM(AN813:AN820)</f>
        <v>180.4</v>
      </c>
      <c r="AO822" s="28"/>
      <c r="AP822" s="15">
        <f>SUM(AP813:AP820)</f>
        <v>193.8</v>
      </c>
      <c r="AQ822" s="28"/>
      <c r="AR822" s="15">
        <f>SUM(AR813:AR820)</f>
        <v>199.9</v>
      </c>
      <c r="AS822" s="27"/>
      <c r="AT822" s="15">
        <f>SUM(AT813:AT820)</f>
        <v>192.5</v>
      </c>
      <c r="AU822" s="27"/>
      <c r="AV822" s="15">
        <f>SUM(AV813:AV820)</f>
        <v>201.70000000000002</v>
      </c>
    </row>
    <row r="823" spans="1:48" x14ac:dyDescent="0.25">
      <c r="A823" s="12"/>
      <c r="B823" s="13"/>
      <c r="C823" s="14"/>
      <c r="E823" s="27"/>
      <c r="F823" s="15"/>
      <c r="G823" s="27"/>
      <c r="H823" s="15"/>
      <c r="I823" s="27"/>
      <c r="J823" s="15"/>
      <c r="K823" s="28"/>
      <c r="L823" s="15"/>
      <c r="M823" s="27"/>
      <c r="N823" s="15"/>
      <c r="O823" s="27"/>
      <c r="P823" s="15"/>
      <c r="Q823" s="27"/>
      <c r="R823" s="15"/>
      <c r="S823" s="27"/>
      <c r="T823" s="15"/>
      <c r="U823" s="27"/>
      <c r="V823" s="15"/>
      <c r="W823" s="27"/>
      <c r="X823" s="15"/>
      <c r="Y823" s="27"/>
      <c r="Z823" s="15"/>
      <c r="AA823" s="27"/>
      <c r="AB823" s="15"/>
      <c r="AC823" s="27"/>
      <c r="AD823" s="15"/>
      <c r="AE823" s="27"/>
      <c r="AF823" s="15"/>
      <c r="AG823" s="27"/>
      <c r="AH823" s="15"/>
      <c r="AI823" s="27"/>
      <c r="AJ823" s="15"/>
      <c r="AK823" s="27"/>
      <c r="AL823" s="15"/>
      <c r="AM823" s="27"/>
      <c r="AN823" s="15"/>
      <c r="AO823" s="28"/>
      <c r="AP823" s="15"/>
      <c r="AQ823" s="28"/>
      <c r="AR823" s="15"/>
      <c r="AS823" s="27"/>
      <c r="AT823" s="15"/>
      <c r="AU823" s="27"/>
      <c r="AV823" s="15"/>
    </row>
    <row r="824" spans="1:48" s="16" customFormat="1" x14ac:dyDescent="0.25">
      <c r="A824" s="12"/>
      <c r="B824" s="13"/>
      <c r="C824" s="14"/>
      <c r="E824" s="110" t="s">
        <v>249</v>
      </c>
      <c r="F824" s="111">
        <v>2.9</v>
      </c>
      <c r="G824" s="27"/>
      <c r="H824" s="26"/>
      <c r="I824" s="27" t="s">
        <v>221</v>
      </c>
      <c r="J824" s="26">
        <v>29.9</v>
      </c>
      <c r="K824" s="27" t="s">
        <v>263</v>
      </c>
      <c r="L824" s="26">
        <v>31.8</v>
      </c>
      <c r="M824" s="110" t="s">
        <v>286</v>
      </c>
      <c r="N824" s="111">
        <v>6.8</v>
      </c>
      <c r="O824" s="27" t="s">
        <v>263</v>
      </c>
      <c r="P824" s="26">
        <v>31.8</v>
      </c>
      <c r="Q824" s="27" t="s">
        <v>287</v>
      </c>
      <c r="R824" s="26">
        <v>30.8</v>
      </c>
      <c r="S824" s="27" t="s">
        <v>263</v>
      </c>
      <c r="T824" s="26">
        <v>31.8</v>
      </c>
      <c r="U824" s="27" t="s">
        <v>263</v>
      </c>
      <c r="V824" s="26">
        <v>31.8</v>
      </c>
      <c r="W824" s="27" t="s">
        <v>183</v>
      </c>
      <c r="X824" s="26">
        <v>30.2</v>
      </c>
      <c r="Y824" s="27" t="s">
        <v>217</v>
      </c>
      <c r="Z824" s="26">
        <v>24</v>
      </c>
      <c r="AA824" s="27" t="s">
        <v>183</v>
      </c>
      <c r="AB824" s="26">
        <v>30.2</v>
      </c>
      <c r="AC824" s="110" t="s">
        <v>254</v>
      </c>
      <c r="AD824" s="111">
        <v>6.5</v>
      </c>
      <c r="AE824" s="27" t="s">
        <v>287</v>
      </c>
      <c r="AF824" s="26">
        <v>30.8</v>
      </c>
      <c r="AG824" s="27" t="s">
        <v>217</v>
      </c>
      <c r="AH824" s="26">
        <v>24</v>
      </c>
      <c r="AI824" s="27" t="s">
        <v>164</v>
      </c>
      <c r="AJ824" s="26">
        <v>28.1</v>
      </c>
      <c r="AK824" s="27" t="s">
        <v>263</v>
      </c>
      <c r="AL824" s="26">
        <v>31.8</v>
      </c>
      <c r="AM824" s="27" t="s">
        <v>217</v>
      </c>
      <c r="AN824" s="26">
        <v>24</v>
      </c>
      <c r="AO824" s="110" t="s">
        <v>256</v>
      </c>
      <c r="AP824" s="111">
        <v>7.4</v>
      </c>
      <c r="AQ824" s="27" t="s">
        <v>182</v>
      </c>
      <c r="AR824" s="26">
        <v>32.6</v>
      </c>
      <c r="AS824" s="27" t="s">
        <v>287</v>
      </c>
      <c r="AT824" s="26">
        <v>30.8</v>
      </c>
      <c r="AU824" s="27" t="s">
        <v>287</v>
      </c>
      <c r="AV824" s="26">
        <v>30.8</v>
      </c>
    </row>
    <row r="825" spans="1:48" s="16" customFormat="1" x14ac:dyDescent="0.25">
      <c r="A825" s="12"/>
      <c r="B825" s="13"/>
      <c r="C825" s="14"/>
      <c r="E825" s="27" t="s">
        <v>163</v>
      </c>
      <c r="F825" s="26">
        <v>25.3</v>
      </c>
      <c r="G825" s="27"/>
      <c r="H825" s="26"/>
      <c r="I825" s="27" t="s">
        <v>287</v>
      </c>
      <c r="J825" s="26">
        <v>30.8</v>
      </c>
      <c r="K825" s="27" t="s">
        <v>221</v>
      </c>
      <c r="L825" s="26">
        <v>29.9</v>
      </c>
      <c r="M825" s="27" t="s">
        <v>287</v>
      </c>
      <c r="N825" s="26">
        <v>30.8</v>
      </c>
      <c r="O825" s="110" t="s">
        <v>254</v>
      </c>
      <c r="P825" s="111">
        <v>6.5</v>
      </c>
      <c r="Q825" s="27" t="s">
        <v>242</v>
      </c>
      <c r="R825" s="26">
        <v>21.5</v>
      </c>
      <c r="S825" s="27" t="s">
        <v>184</v>
      </c>
      <c r="T825" s="26">
        <v>30.2</v>
      </c>
      <c r="U825" s="110" t="s">
        <v>314</v>
      </c>
      <c r="V825" s="111">
        <v>1.3</v>
      </c>
      <c r="W825" s="27" t="s">
        <v>234</v>
      </c>
      <c r="X825" s="26">
        <v>31.1</v>
      </c>
      <c r="Y825" s="27" t="s">
        <v>332</v>
      </c>
      <c r="Z825" s="26">
        <v>28.7</v>
      </c>
      <c r="AA825" s="27" t="s">
        <v>242</v>
      </c>
      <c r="AB825" s="26">
        <v>21.5</v>
      </c>
      <c r="AC825" s="27" t="s">
        <v>171</v>
      </c>
      <c r="AD825" s="26">
        <v>24.5</v>
      </c>
      <c r="AE825" s="27" t="s">
        <v>234</v>
      </c>
      <c r="AF825" s="26">
        <v>31.1</v>
      </c>
      <c r="AG825" s="27" t="s">
        <v>287</v>
      </c>
      <c r="AH825" s="26">
        <v>30.8</v>
      </c>
      <c r="AI825" s="27" t="s">
        <v>287</v>
      </c>
      <c r="AJ825" s="26">
        <v>30.8</v>
      </c>
      <c r="AK825" s="27" t="s">
        <v>217</v>
      </c>
      <c r="AL825" s="26">
        <v>24</v>
      </c>
      <c r="AM825" s="110" t="s">
        <v>286</v>
      </c>
      <c r="AN825" s="111">
        <v>6.8</v>
      </c>
      <c r="AO825" s="110" t="s">
        <v>165</v>
      </c>
      <c r="AP825" s="111">
        <v>7.8</v>
      </c>
      <c r="AQ825" s="27" t="s">
        <v>287</v>
      </c>
      <c r="AR825" s="26">
        <v>30.8</v>
      </c>
      <c r="AS825" s="27" t="s">
        <v>179</v>
      </c>
      <c r="AT825" s="26">
        <v>27.5</v>
      </c>
      <c r="AU825" s="110" t="s">
        <v>329</v>
      </c>
      <c r="AV825" s="111">
        <v>7.4</v>
      </c>
    </row>
    <row r="826" spans="1:48" s="16" customFormat="1" x14ac:dyDescent="0.25">
      <c r="A826" s="12"/>
      <c r="B826" s="13"/>
      <c r="C826" s="14"/>
      <c r="E826" s="27" t="s">
        <v>194</v>
      </c>
      <c r="F826" s="26">
        <v>26.2</v>
      </c>
      <c r="G826" s="27"/>
      <c r="H826" s="26"/>
      <c r="I826" s="110" t="s">
        <v>177</v>
      </c>
      <c r="J826" s="111">
        <v>7.6</v>
      </c>
      <c r="K826" s="27" t="s">
        <v>183</v>
      </c>
      <c r="L826" s="26">
        <v>30.2</v>
      </c>
      <c r="M826" s="110" t="s">
        <v>256</v>
      </c>
      <c r="N826" s="111">
        <v>7.4</v>
      </c>
      <c r="O826" s="27" t="s">
        <v>240</v>
      </c>
      <c r="P826" s="26">
        <v>31</v>
      </c>
      <c r="Q826" s="110" t="s">
        <v>177</v>
      </c>
      <c r="R826" s="111">
        <v>7.6</v>
      </c>
      <c r="S826" s="27" t="s">
        <v>163</v>
      </c>
      <c r="T826" s="26">
        <v>25.3</v>
      </c>
      <c r="U826" s="27" t="s">
        <v>248</v>
      </c>
      <c r="V826" s="26">
        <v>35.5</v>
      </c>
      <c r="W826" s="110" t="s">
        <v>165</v>
      </c>
      <c r="X826" s="111">
        <v>7.8</v>
      </c>
      <c r="Y826" s="27" t="s">
        <v>333</v>
      </c>
      <c r="Z826" s="26">
        <v>38.700000000000003</v>
      </c>
      <c r="AA826" s="27" t="s">
        <v>234</v>
      </c>
      <c r="AB826" s="26">
        <v>31.1</v>
      </c>
      <c r="AC826" s="110" t="s">
        <v>165</v>
      </c>
      <c r="AD826" s="111">
        <v>7.8</v>
      </c>
      <c r="AE826" s="110" t="s">
        <v>312</v>
      </c>
      <c r="AF826" s="111">
        <v>8.6</v>
      </c>
      <c r="AG826" s="27" t="s">
        <v>163</v>
      </c>
      <c r="AH826" s="26">
        <v>25.3</v>
      </c>
      <c r="AI826" s="110" t="s">
        <v>254</v>
      </c>
      <c r="AJ826" s="111">
        <v>6.5</v>
      </c>
      <c r="AK826" s="27" t="s">
        <v>287</v>
      </c>
      <c r="AL826" s="26">
        <v>30.8</v>
      </c>
      <c r="AM826" s="27" t="s">
        <v>287</v>
      </c>
      <c r="AN826" s="26">
        <v>30.8</v>
      </c>
      <c r="AO826" s="110" t="s">
        <v>262</v>
      </c>
      <c r="AP826" s="111">
        <v>8.1</v>
      </c>
      <c r="AQ826" s="27" t="s">
        <v>242</v>
      </c>
      <c r="AR826" s="26">
        <v>21.5</v>
      </c>
      <c r="AS826" s="27" t="s">
        <v>197</v>
      </c>
      <c r="AT826" s="26">
        <v>30.7</v>
      </c>
      <c r="AU826" s="110" t="s">
        <v>254</v>
      </c>
      <c r="AV826" s="111">
        <v>6.5</v>
      </c>
    </row>
    <row r="827" spans="1:48" s="16" customFormat="1" x14ac:dyDescent="0.25">
      <c r="A827" s="12"/>
      <c r="B827" s="13"/>
      <c r="C827" s="14"/>
      <c r="E827" s="27" t="s">
        <v>278</v>
      </c>
      <c r="F827" s="26">
        <v>29.8</v>
      </c>
      <c r="G827" s="27"/>
      <c r="H827" s="26"/>
      <c r="I827" s="27" t="s">
        <v>163</v>
      </c>
      <c r="J827" s="26">
        <v>25.3</v>
      </c>
      <c r="K827" s="27" t="s">
        <v>172</v>
      </c>
      <c r="L827" s="26">
        <v>29.1</v>
      </c>
      <c r="M827" s="110" t="s">
        <v>165</v>
      </c>
      <c r="N827" s="111">
        <v>7.8</v>
      </c>
      <c r="O827" s="27" t="s">
        <v>242</v>
      </c>
      <c r="P827" s="26">
        <v>21.5</v>
      </c>
      <c r="Q827" s="110" t="s">
        <v>262</v>
      </c>
      <c r="R827" s="111">
        <v>8.1</v>
      </c>
      <c r="S827" s="27" t="s">
        <v>289</v>
      </c>
      <c r="T827" s="26">
        <v>29.8</v>
      </c>
      <c r="U827" s="27" t="s">
        <v>171</v>
      </c>
      <c r="V827" s="26">
        <v>24.5</v>
      </c>
      <c r="W827" s="27" t="s">
        <v>163</v>
      </c>
      <c r="X827" s="26">
        <v>25.3</v>
      </c>
      <c r="Y827" s="27" t="s">
        <v>172</v>
      </c>
      <c r="Z827" s="26">
        <v>29.1</v>
      </c>
      <c r="AA827" s="27" t="s">
        <v>171</v>
      </c>
      <c r="AB827" s="26">
        <v>24.5</v>
      </c>
      <c r="AC827" s="27" t="s">
        <v>163</v>
      </c>
      <c r="AD827" s="26">
        <v>25.3</v>
      </c>
      <c r="AE827" s="27" t="s">
        <v>172</v>
      </c>
      <c r="AF827" s="26">
        <v>29.1</v>
      </c>
      <c r="AG827" s="27"/>
      <c r="AH827" s="26"/>
      <c r="AI827" s="110" t="s">
        <v>249</v>
      </c>
      <c r="AJ827" s="111">
        <v>2.9</v>
      </c>
      <c r="AK827" s="27" t="s">
        <v>242</v>
      </c>
      <c r="AL827" s="26">
        <v>21.5</v>
      </c>
      <c r="AM827" s="110" t="s">
        <v>256</v>
      </c>
      <c r="AN827" s="111">
        <v>7.4</v>
      </c>
      <c r="AO827" s="110" t="s">
        <v>249</v>
      </c>
      <c r="AP827" s="111">
        <v>2.9</v>
      </c>
      <c r="AQ827" s="110" t="s">
        <v>256</v>
      </c>
      <c r="AR827" s="111">
        <v>7.4</v>
      </c>
      <c r="AS827" s="110" t="s">
        <v>256</v>
      </c>
      <c r="AT827" s="111">
        <v>7.4</v>
      </c>
      <c r="AU827" s="27" t="s">
        <v>242</v>
      </c>
      <c r="AV827" s="26">
        <v>21.5</v>
      </c>
    </row>
    <row r="828" spans="1:48" s="16" customFormat="1" x14ac:dyDescent="0.25">
      <c r="A828" s="12"/>
      <c r="B828" s="13"/>
      <c r="C828" s="14"/>
      <c r="E828" s="27"/>
      <c r="F828" s="26"/>
      <c r="G828" s="27"/>
      <c r="H828" s="26"/>
      <c r="I828" s="27" t="s">
        <v>278</v>
      </c>
      <c r="J828" s="26">
        <v>29.8</v>
      </c>
      <c r="K828" s="27" t="s">
        <v>163</v>
      </c>
      <c r="L828" s="26">
        <v>25.3</v>
      </c>
      <c r="M828" s="27" t="s">
        <v>163</v>
      </c>
      <c r="N828" s="26">
        <v>25.3</v>
      </c>
      <c r="O828" s="27" t="s">
        <v>163</v>
      </c>
      <c r="P828" s="26">
        <v>25.3</v>
      </c>
      <c r="Q828" s="27" t="s">
        <v>163</v>
      </c>
      <c r="R828" s="26">
        <v>25.3</v>
      </c>
      <c r="S828" s="27" t="s">
        <v>278</v>
      </c>
      <c r="T828" s="26">
        <v>29.8</v>
      </c>
      <c r="U828" s="27" t="s">
        <v>163</v>
      </c>
      <c r="V828" s="26">
        <v>25.3</v>
      </c>
      <c r="W828" s="27" t="s">
        <v>194</v>
      </c>
      <c r="X828" s="26">
        <v>26.2</v>
      </c>
      <c r="Y828" s="27" t="s">
        <v>163</v>
      </c>
      <c r="Z828" s="26">
        <v>25.3</v>
      </c>
      <c r="AA828" s="27" t="s">
        <v>163</v>
      </c>
      <c r="AB828" s="26">
        <v>25.3</v>
      </c>
      <c r="AC828" s="27" t="s">
        <v>194</v>
      </c>
      <c r="AD828" s="26">
        <v>26.2</v>
      </c>
      <c r="AE828" s="110" t="s">
        <v>262</v>
      </c>
      <c r="AF828" s="111">
        <v>8.1</v>
      </c>
      <c r="AG828" s="27"/>
      <c r="AH828" s="26"/>
      <c r="AI828" s="27" t="s">
        <v>163</v>
      </c>
      <c r="AJ828" s="26">
        <v>25.3</v>
      </c>
      <c r="AK828" s="27" t="s">
        <v>163</v>
      </c>
      <c r="AL828" s="26">
        <v>25.3</v>
      </c>
      <c r="AM828" s="110" t="s">
        <v>249</v>
      </c>
      <c r="AN828" s="111">
        <v>2.9</v>
      </c>
      <c r="AO828" s="27" t="s">
        <v>163</v>
      </c>
      <c r="AP828" s="26">
        <v>25.3</v>
      </c>
      <c r="AQ828" s="110" t="s">
        <v>165</v>
      </c>
      <c r="AR828" s="111">
        <v>7.8</v>
      </c>
      <c r="AS828" s="27" t="s">
        <v>163</v>
      </c>
      <c r="AT828" s="26">
        <v>25.3</v>
      </c>
      <c r="AU828" s="27" t="s">
        <v>163</v>
      </c>
      <c r="AV828" s="26">
        <v>25.3</v>
      </c>
    </row>
    <row r="829" spans="1:48" s="16" customFormat="1" x14ac:dyDescent="0.25">
      <c r="A829" s="12"/>
      <c r="B829" s="13"/>
      <c r="C829" s="14"/>
      <c r="E829" s="27"/>
      <c r="F829" s="26"/>
      <c r="G829" s="27"/>
      <c r="H829" s="26"/>
      <c r="I829" s="27"/>
      <c r="J829" s="26"/>
      <c r="K829" s="27" t="s">
        <v>194</v>
      </c>
      <c r="L829" s="26">
        <v>26.2</v>
      </c>
      <c r="M829" s="27" t="s">
        <v>194</v>
      </c>
      <c r="N829" s="26">
        <v>26.2</v>
      </c>
      <c r="O829" s="27" t="s">
        <v>194</v>
      </c>
      <c r="P829" s="26">
        <v>26.2</v>
      </c>
      <c r="Q829" s="27"/>
      <c r="R829" s="26"/>
      <c r="S829" s="27"/>
      <c r="T829" s="26"/>
      <c r="U829" s="27" t="s">
        <v>194</v>
      </c>
      <c r="V829" s="26">
        <v>26.2</v>
      </c>
      <c r="W829" s="110" t="s">
        <v>198</v>
      </c>
      <c r="X829" s="111">
        <v>5.0999999999999996</v>
      </c>
      <c r="Y829" s="27" t="s">
        <v>194</v>
      </c>
      <c r="Z829" s="26">
        <v>26.2</v>
      </c>
      <c r="AA829" s="27" t="s">
        <v>194</v>
      </c>
      <c r="AB829" s="26">
        <v>26.2</v>
      </c>
      <c r="AC829" s="27" t="s">
        <v>278</v>
      </c>
      <c r="AD829" s="26">
        <v>29.8</v>
      </c>
      <c r="AE829" s="27" t="s">
        <v>163</v>
      </c>
      <c r="AF829" s="26">
        <v>25.3</v>
      </c>
      <c r="AG829" s="27"/>
      <c r="AH829" s="26"/>
      <c r="AI829" s="110" t="s">
        <v>198</v>
      </c>
      <c r="AJ829" s="111">
        <v>5.0999999999999996</v>
      </c>
      <c r="AK829" s="27"/>
      <c r="AL829" s="26"/>
      <c r="AM829" s="27" t="s">
        <v>163</v>
      </c>
      <c r="AN829" s="26">
        <v>25.3</v>
      </c>
      <c r="AO829" s="27" t="s">
        <v>194</v>
      </c>
      <c r="AP829" s="26">
        <v>26.2</v>
      </c>
      <c r="AQ829" s="27" t="s">
        <v>163</v>
      </c>
      <c r="AR829" s="26">
        <v>25.3</v>
      </c>
      <c r="AS829" s="27" t="s">
        <v>194</v>
      </c>
      <c r="AT829" s="26">
        <v>26.2</v>
      </c>
      <c r="AU829" s="27" t="s">
        <v>218</v>
      </c>
      <c r="AV829" s="26">
        <v>26.5</v>
      </c>
    </row>
    <row r="830" spans="1:48" s="16" customFormat="1" x14ac:dyDescent="0.25">
      <c r="A830" s="12"/>
      <c r="B830" s="13"/>
      <c r="C830" s="14"/>
      <c r="E830" s="27"/>
      <c r="F830" s="26"/>
      <c r="G830" s="27"/>
      <c r="H830" s="26"/>
      <c r="I830" s="27"/>
      <c r="J830" s="26"/>
      <c r="K830" s="110" t="s">
        <v>198</v>
      </c>
      <c r="L830" s="111">
        <v>5.0999999999999996</v>
      </c>
      <c r="M830" s="110" t="s">
        <v>198</v>
      </c>
      <c r="N830" s="111">
        <v>5.0999999999999996</v>
      </c>
      <c r="O830" s="27"/>
      <c r="P830" s="26"/>
      <c r="Q830" s="27"/>
      <c r="R830" s="26"/>
      <c r="S830" s="27"/>
      <c r="T830" s="26"/>
      <c r="U830" s="27"/>
      <c r="V830" s="26"/>
      <c r="W830" s="27"/>
      <c r="X830" s="26"/>
      <c r="Y830" s="110" t="s">
        <v>198</v>
      </c>
      <c r="Z830" s="111">
        <v>5.0999999999999996</v>
      </c>
      <c r="AA830" s="27"/>
      <c r="AB830" s="26"/>
      <c r="AC830" s="27"/>
      <c r="AD830" s="26"/>
      <c r="AE830" s="27"/>
      <c r="AF830" s="26"/>
      <c r="AG830" s="27"/>
      <c r="AH830" s="26"/>
      <c r="AI830" s="27"/>
      <c r="AJ830" s="26"/>
      <c r="AK830" s="27"/>
      <c r="AL830" s="26"/>
      <c r="AM830" s="27" t="s">
        <v>278</v>
      </c>
      <c r="AN830" s="26">
        <v>29.8</v>
      </c>
      <c r="AO830" s="27" t="s">
        <v>278</v>
      </c>
      <c r="AP830" s="26">
        <v>29.8</v>
      </c>
      <c r="AQ830" s="27" t="s">
        <v>194</v>
      </c>
      <c r="AR830" s="26">
        <v>26.2</v>
      </c>
      <c r="AS830" s="110" t="s">
        <v>198</v>
      </c>
      <c r="AT830" s="111">
        <v>5.0999999999999996</v>
      </c>
      <c r="AU830" s="110" t="s">
        <v>198</v>
      </c>
      <c r="AV830" s="111">
        <v>5.0999999999999996</v>
      </c>
    </row>
    <row r="831" spans="1:48" s="16" customFormat="1" x14ac:dyDescent="0.25">
      <c r="A831" s="12"/>
      <c r="B831" s="13"/>
      <c r="C831" s="14"/>
      <c r="E831" s="27"/>
      <c r="F831" s="26"/>
      <c r="G831" s="27"/>
      <c r="H831" s="26"/>
      <c r="I831" s="27"/>
      <c r="J831" s="26"/>
      <c r="K831" s="27"/>
      <c r="L831" s="26"/>
      <c r="M831" s="27" t="s">
        <v>278</v>
      </c>
      <c r="N831" s="26">
        <v>29.8</v>
      </c>
      <c r="O831" s="27"/>
      <c r="P831" s="26"/>
      <c r="Q831" s="27"/>
      <c r="R831" s="26"/>
      <c r="S831" s="27"/>
      <c r="T831" s="26"/>
      <c r="U831" s="27"/>
      <c r="V831" s="26"/>
      <c r="W831" s="27"/>
      <c r="X831" s="26"/>
      <c r="Y831" s="27" t="s">
        <v>278</v>
      </c>
      <c r="Z831" s="26">
        <v>29.8</v>
      </c>
      <c r="AA831" s="27"/>
      <c r="AB831" s="26"/>
      <c r="AC831" s="27"/>
      <c r="AD831" s="26"/>
      <c r="AE831" s="27"/>
      <c r="AF831" s="26"/>
      <c r="AG831" s="27"/>
      <c r="AH831" s="26"/>
      <c r="AI831" s="27"/>
      <c r="AJ831" s="26"/>
      <c r="AK831" s="27"/>
      <c r="AL831" s="26"/>
      <c r="AM831" s="27"/>
      <c r="AN831" s="26"/>
      <c r="AO831" s="27"/>
      <c r="AP831" s="26"/>
      <c r="AQ831" s="27"/>
      <c r="AR831" s="26"/>
      <c r="AS831" s="27"/>
      <c r="AT831" s="26"/>
      <c r="AU831" s="27"/>
      <c r="AV831" s="26"/>
    </row>
    <row r="832" spans="1:48" x14ac:dyDescent="0.25">
      <c r="A832" s="12"/>
      <c r="B832" s="13"/>
      <c r="C832" s="14"/>
      <c r="E832" s="27"/>
      <c r="F832" s="26"/>
      <c r="G832" s="27"/>
      <c r="H832" s="26"/>
      <c r="I832" s="27"/>
      <c r="J832" s="26"/>
      <c r="K832" s="28"/>
      <c r="L832" s="26"/>
      <c r="M832" s="27"/>
      <c r="N832" s="26"/>
      <c r="O832" s="27"/>
      <c r="P832" s="26"/>
      <c r="Q832" s="27"/>
      <c r="R832" s="26"/>
      <c r="S832" s="27"/>
      <c r="T832" s="26"/>
      <c r="U832" s="27"/>
      <c r="V832" s="26"/>
      <c r="W832" s="27"/>
      <c r="X832" s="26"/>
      <c r="Y832" s="27"/>
      <c r="Z832" s="26"/>
      <c r="AA832" s="27"/>
      <c r="AB832" s="26"/>
      <c r="AC832" s="27"/>
      <c r="AD832" s="26"/>
      <c r="AE832" s="27"/>
      <c r="AF832" s="26"/>
      <c r="AG832" s="27"/>
      <c r="AH832" s="26"/>
      <c r="AI832" s="27"/>
      <c r="AJ832" s="26"/>
      <c r="AK832" s="27"/>
      <c r="AL832" s="26"/>
      <c r="AM832" s="27"/>
      <c r="AN832" s="26"/>
      <c r="AO832" s="28"/>
      <c r="AP832" s="26"/>
      <c r="AQ832" s="28"/>
      <c r="AR832" s="26"/>
      <c r="AS832" s="27"/>
      <c r="AT832" s="26"/>
      <c r="AU832" s="27"/>
      <c r="AV832" s="26"/>
    </row>
    <row r="833" spans="1:48" s="10" customFormat="1" x14ac:dyDescent="0.25">
      <c r="A833" s="12"/>
      <c r="B833" s="13"/>
      <c r="C833" s="14"/>
      <c r="E833" s="17"/>
      <c r="F833" s="15">
        <f>SUM(F822:F832)</f>
        <v>215</v>
      </c>
      <c r="G833" s="17"/>
      <c r="H833" s="15"/>
      <c r="I833" s="17"/>
      <c r="J833" s="15">
        <f>SUM(J822:J832)</f>
        <v>261.5</v>
      </c>
      <c r="K833" s="18"/>
      <c r="L833" s="15">
        <f>SUM(L822:L832)</f>
        <v>375.30000000000007</v>
      </c>
      <c r="M833" s="17"/>
      <c r="N833" s="15">
        <f>SUM(N822:N832)</f>
        <v>339.50000000000011</v>
      </c>
      <c r="O833" s="17"/>
      <c r="P833" s="15">
        <f>SUM(P822:P832)</f>
        <v>317.39999999999998</v>
      </c>
      <c r="Q833" s="17"/>
      <c r="R833" s="15">
        <f>SUM(R822:R832)</f>
        <v>229.9</v>
      </c>
      <c r="S833" s="17"/>
      <c r="T833" s="15">
        <f>SUM(T822:T832)</f>
        <v>295.40000000000003</v>
      </c>
      <c r="U833" s="17"/>
      <c r="V833" s="15">
        <f>SUM(V822:V832)</f>
        <v>308.10000000000002</v>
      </c>
      <c r="W833" s="17"/>
      <c r="X833" s="15">
        <f>SUM(X822:X832)</f>
        <v>293.3</v>
      </c>
      <c r="Y833" s="17"/>
      <c r="Z833" s="15">
        <f>SUM(Z822:Z832)</f>
        <v>429.70000000000005</v>
      </c>
      <c r="AA833" s="17"/>
      <c r="AB833" s="15">
        <f>SUM(AB822:AB832)</f>
        <v>329.4</v>
      </c>
      <c r="AC833" s="17"/>
      <c r="AD833" s="15">
        <f>SUM(AD822:AD832)</f>
        <v>300.00000000000006</v>
      </c>
      <c r="AE833" s="17"/>
      <c r="AF833" s="15">
        <f>SUM(AF822:AF832)</f>
        <v>299.50000000000006</v>
      </c>
      <c r="AG833" s="17"/>
      <c r="AH833" s="15">
        <f>SUM(AH822:AH832)</f>
        <v>182.4</v>
      </c>
      <c r="AI833" s="17"/>
      <c r="AJ833" s="15">
        <f>SUM(AJ822:AJ832)</f>
        <v>265.40000000000003</v>
      </c>
      <c r="AK833" s="17"/>
      <c r="AL833" s="15">
        <f>SUM(AL822:AL832)</f>
        <v>268.60000000000002</v>
      </c>
      <c r="AM833" s="17"/>
      <c r="AN833" s="15">
        <f>SUM(AN822:AN832)</f>
        <v>307.40000000000003</v>
      </c>
      <c r="AO833" s="18"/>
      <c r="AP833" s="15">
        <f>SUM(AP822:AP832)</f>
        <v>301.30000000000007</v>
      </c>
      <c r="AQ833" s="18"/>
      <c r="AR833" s="15">
        <f>SUM(AR822:AR832)</f>
        <v>351.5</v>
      </c>
      <c r="AS833" s="17"/>
      <c r="AT833" s="15">
        <f>SUM(AT822:AT832)</f>
        <v>345.5</v>
      </c>
      <c r="AU833" s="17"/>
      <c r="AV833" s="15">
        <f>SUM(AV822:AV832)</f>
        <v>324.80000000000007</v>
      </c>
    </row>
    <row r="834" spans="1:48" x14ac:dyDescent="0.25">
      <c r="A834" s="12"/>
      <c r="B834" s="13"/>
      <c r="C834" s="14"/>
      <c r="E834" s="27"/>
      <c r="F834" s="26"/>
      <c r="G834" s="27"/>
      <c r="H834" s="26"/>
      <c r="I834" s="27"/>
      <c r="J834" s="26"/>
      <c r="K834" s="28"/>
      <c r="L834" s="26"/>
      <c r="M834" s="27"/>
      <c r="N834" s="26"/>
      <c r="O834" s="27"/>
      <c r="P834" s="26"/>
      <c r="Q834" s="27"/>
      <c r="R834" s="26"/>
      <c r="S834" s="27"/>
      <c r="T834" s="26"/>
      <c r="U834" s="27"/>
      <c r="V834" s="26"/>
      <c r="W834" s="27"/>
      <c r="X834" s="26"/>
      <c r="Y834" s="27"/>
      <c r="Z834" s="26"/>
      <c r="AA834" s="27"/>
      <c r="AB834" s="26"/>
      <c r="AC834" s="27"/>
      <c r="AD834" s="26"/>
      <c r="AE834" s="27"/>
      <c r="AF834" s="26"/>
      <c r="AG834" s="27"/>
      <c r="AH834" s="26"/>
      <c r="AI834" s="27"/>
      <c r="AJ834" s="26"/>
      <c r="AK834" s="27"/>
      <c r="AL834" s="26"/>
      <c r="AM834" s="27"/>
      <c r="AN834" s="26"/>
      <c r="AO834" s="28"/>
      <c r="AP834" s="26"/>
      <c r="AQ834" s="28"/>
      <c r="AR834" s="26"/>
      <c r="AS834" s="27"/>
      <c r="AT834" s="26"/>
      <c r="AU834" s="27"/>
      <c r="AV834" s="26"/>
    </row>
    <row r="835" spans="1:48" s="16" customFormat="1" x14ac:dyDescent="0.25">
      <c r="A835" s="12"/>
      <c r="B835" s="13"/>
      <c r="C835" s="14"/>
      <c r="E835" s="27" t="s">
        <v>163</v>
      </c>
      <c r="F835" s="26">
        <v>28.8</v>
      </c>
      <c r="G835" s="27"/>
      <c r="H835" s="26"/>
      <c r="I835" s="27" t="s">
        <v>221</v>
      </c>
      <c r="J835" s="26">
        <v>27.6</v>
      </c>
      <c r="K835" s="110" t="s">
        <v>263</v>
      </c>
      <c r="L835" s="111">
        <v>9</v>
      </c>
      <c r="M835" s="27" t="s">
        <v>287</v>
      </c>
      <c r="N835" s="26">
        <v>21.2</v>
      </c>
      <c r="O835" s="110" t="s">
        <v>263</v>
      </c>
      <c r="P835" s="111">
        <v>9</v>
      </c>
      <c r="Q835" s="27" t="s">
        <v>287</v>
      </c>
      <c r="R835" s="26">
        <v>21.2</v>
      </c>
      <c r="S835" s="110" t="s">
        <v>263</v>
      </c>
      <c r="T835" s="111">
        <v>9</v>
      </c>
      <c r="U835" s="110" t="s">
        <v>263</v>
      </c>
      <c r="V835" s="111">
        <v>9</v>
      </c>
      <c r="W835" s="110" t="s">
        <v>183</v>
      </c>
      <c r="X835" s="111">
        <v>-0.5</v>
      </c>
      <c r="Y835" s="27" t="s">
        <v>217</v>
      </c>
      <c r="Z835" s="26">
        <v>27.8</v>
      </c>
      <c r="AA835" s="110" t="s">
        <v>183</v>
      </c>
      <c r="AB835" s="111">
        <v>-0.5</v>
      </c>
      <c r="AC835" s="110" t="s">
        <v>171</v>
      </c>
      <c r="AD835" s="111">
        <v>1.9</v>
      </c>
      <c r="AE835" s="27" t="s">
        <v>287</v>
      </c>
      <c r="AF835" s="26">
        <v>21.2</v>
      </c>
      <c r="AG835" s="27" t="s">
        <v>217</v>
      </c>
      <c r="AH835" s="26">
        <v>27.8</v>
      </c>
      <c r="AI835" s="27" t="s">
        <v>164</v>
      </c>
      <c r="AJ835" s="26">
        <v>24.5</v>
      </c>
      <c r="AK835" s="110" t="s">
        <v>263</v>
      </c>
      <c r="AL835" s="111">
        <v>9</v>
      </c>
      <c r="AM835" s="27" t="s">
        <v>217</v>
      </c>
      <c r="AN835" s="26">
        <v>27.8</v>
      </c>
      <c r="AO835" s="27" t="s">
        <v>163</v>
      </c>
      <c r="AP835" s="26">
        <v>28.8</v>
      </c>
      <c r="AQ835" s="27" t="s">
        <v>182</v>
      </c>
      <c r="AR835" s="26">
        <v>26.4</v>
      </c>
      <c r="AS835" s="27" t="s">
        <v>287</v>
      </c>
      <c r="AT835" s="26">
        <v>21.2</v>
      </c>
      <c r="AU835" s="27" t="s">
        <v>287</v>
      </c>
      <c r="AV835" s="26">
        <v>21.2</v>
      </c>
    </row>
    <row r="836" spans="1:48" s="16" customFormat="1" x14ac:dyDescent="0.25">
      <c r="A836" s="12"/>
      <c r="B836" s="13"/>
      <c r="C836" s="14"/>
      <c r="E836" s="110" t="s">
        <v>194</v>
      </c>
      <c r="F836" s="111">
        <v>11.2</v>
      </c>
      <c r="G836" s="27"/>
      <c r="H836" s="26"/>
      <c r="I836" s="27" t="s">
        <v>287</v>
      </c>
      <c r="J836" s="26">
        <v>21.2</v>
      </c>
      <c r="K836" s="27" t="s">
        <v>221</v>
      </c>
      <c r="L836" s="26">
        <v>27.6</v>
      </c>
      <c r="M836" s="27" t="s">
        <v>163</v>
      </c>
      <c r="N836" s="26">
        <v>28.8</v>
      </c>
      <c r="O836" s="27" t="s">
        <v>240</v>
      </c>
      <c r="P836" s="26">
        <v>23.1</v>
      </c>
      <c r="Q836" s="110" t="s">
        <v>242</v>
      </c>
      <c r="R836" s="111">
        <v>7.3</v>
      </c>
      <c r="S836" s="110" t="s">
        <v>184</v>
      </c>
      <c r="T836" s="111">
        <v>12.1</v>
      </c>
      <c r="U836" s="27" t="s">
        <v>248</v>
      </c>
      <c r="V836" s="26">
        <v>29.9</v>
      </c>
      <c r="W836" s="110" t="s">
        <v>234</v>
      </c>
      <c r="X836" s="111">
        <v>9.1</v>
      </c>
      <c r="Y836" s="27" t="s">
        <v>332</v>
      </c>
      <c r="Z836" s="26">
        <v>23.2</v>
      </c>
      <c r="AA836" s="110" t="s">
        <v>242</v>
      </c>
      <c r="AB836" s="111">
        <v>7.3</v>
      </c>
      <c r="AC836" s="27" t="s">
        <v>163</v>
      </c>
      <c r="AD836" s="26">
        <v>28.8</v>
      </c>
      <c r="AE836" s="110" t="s">
        <v>234</v>
      </c>
      <c r="AF836" s="111">
        <v>9.1</v>
      </c>
      <c r="AG836" s="27" t="s">
        <v>287</v>
      </c>
      <c r="AH836" s="26">
        <v>21.2</v>
      </c>
      <c r="AI836" s="27" t="s">
        <v>287</v>
      </c>
      <c r="AJ836" s="26">
        <v>21.2</v>
      </c>
      <c r="AK836" s="27" t="s">
        <v>217</v>
      </c>
      <c r="AL836" s="26">
        <v>27.8</v>
      </c>
      <c r="AM836" s="27" t="s">
        <v>287</v>
      </c>
      <c r="AN836" s="26">
        <v>21.2</v>
      </c>
      <c r="AO836" s="110" t="s">
        <v>194</v>
      </c>
      <c r="AP836" s="111">
        <v>11.2</v>
      </c>
      <c r="AQ836" s="27" t="s">
        <v>287</v>
      </c>
      <c r="AR836" s="26">
        <v>21.2</v>
      </c>
      <c r="AS836" s="27" t="s">
        <v>179</v>
      </c>
      <c r="AT836" s="26">
        <v>30.7</v>
      </c>
      <c r="AU836" s="110" t="s">
        <v>242</v>
      </c>
      <c r="AV836" s="111">
        <v>7.3</v>
      </c>
    </row>
    <row r="837" spans="1:48" s="16" customFormat="1" x14ac:dyDescent="0.25">
      <c r="A837" s="12"/>
      <c r="B837" s="13"/>
      <c r="C837" s="14"/>
      <c r="E837" s="27" t="s">
        <v>278</v>
      </c>
      <c r="F837" s="26">
        <v>28.2</v>
      </c>
      <c r="G837" s="27"/>
      <c r="H837" s="26"/>
      <c r="I837" s="27" t="s">
        <v>163</v>
      </c>
      <c r="J837" s="26">
        <v>28.8</v>
      </c>
      <c r="K837" s="110" t="s">
        <v>183</v>
      </c>
      <c r="L837" s="111">
        <v>-0.5</v>
      </c>
      <c r="M837" s="110" t="s">
        <v>194</v>
      </c>
      <c r="N837" s="111">
        <v>11.2</v>
      </c>
      <c r="O837" s="110" t="s">
        <v>242</v>
      </c>
      <c r="P837" s="111">
        <v>7.3</v>
      </c>
      <c r="Q837" s="27" t="s">
        <v>163</v>
      </c>
      <c r="R837" s="26">
        <v>28.8</v>
      </c>
      <c r="S837" s="27" t="s">
        <v>163</v>
      </c>
      <c r="T837" s="26">
        <v>28.8</v>
      </c>
      <c r="U837" s="110" t="s">
        <v>171</v>
      </c>
      <c r="V837" s="111">
        <v>1.9</v>
      </c>
      <c r="W837" s="27" t="s">
        <v>163</v>
      </c>
      <c r="X837" s="26">
        <v>28.8</v>
      </c>
      <c r="Y837" s="27" t="s">
        <v>333</v>
      </c>
      <c r="Z837" s="26">
        <v>33.200000000000003</v>
      </c>
      <c r="AA837" s="110" t="s">
        <v>234</v>
      </c>
      <c r="AB837" s="111">
        <v>9.1</v>
      </c>
      <c r="AC837" s="110" t="s">
        <v>194</v>
      </c>
      <c r="AD837" s="111">
        <v>11.2</v>
      </c>
      <c r="AE837" s="110" t="s">
        <v>172</v>
      </c>
      <c r="AF837" s="111">
        <v>6.8</v>
      </c>
      <c r="AG837" s="27" t="s">
        <v>163</v>
      </c>
      <c r="AH837" s="26">
        <v>28.8</v>
      </c>
      <c r="AI837" s="27" t="s">
        <v>163</v>
      </c>
      <c r="AJ837" s="26">
        <v>28.8</v>
      </c>
      <c r="AK837" s="27" t="s">
        <v>287</v>
      </c>
      <c r="AL837" s="26">
        <v>21.2</v>
      </c>
      <c r="AM837" s="27" t="s">
        <v>163</v>
      </c>
      <c r="AN837" s="26">
        <v>28.8</v>
      </c>
      <c r="AO837" s="27" t="s">
        <v>278</v>
      </c>
      <c r="AP837" s="26">
        <v>28.2</v>
      </c>
      <c r="AQ837" s="110" t="s">
        <v>242</v>
      </c>
      <c r="AR837" s="111">
        <v>7.3</v>
      </c>
      <c r="AS837" s="27" t="s">
        <v>197</v>
      </c>
      <c r="AT837" s="26">
        <v>24.5</v>
      </c>
      <c r="AU837" s="27" t="s">
        <v>163</v>
      </c>
      <c r="AV837" s="26">
        <v>28.8</v>
      </c>
    </row>
    <row r="838" spans="1:48" s="16" customFormat="1" x14ac:dyDescent="0.25">
      <c r="A838" s="12"/>
      <c r="B838" s="13"/>
      <c r="C838" s="14"/>
      <c r="E838" s="27"/>
      <c r="F838" s="26"/>
      <c r="G838" s="27"/>
      <c r="H838" s="26"/>
      <c r="I838" s="27" t="s">
        <v>278</v>
      </c>
      <c r="J838" s="26">
        <v>28.2</v>
      </c>
      <c r="K838" s="110" t="s">
        <v>172</v>
      </c>
      <c r="L838" s="111">
        <v>6.8</v>
      </c>
      <c r="M838" s="27" t="s">
        <v>278</v>
      </c>
      <c r="N838" s="26">
        <v>28.2</v>
      </c>
      <c r="O838" s="27" t="s">
        <v>163</v>
      </c>
      <c r="P838" s="26">
        <v>28.8</v>
      </c>
      <c r="Q838" s="27"/>
      <c r="R838" s="26"/>
      <c r="S838" s="110" t="s">
        <v>289</v>
      </c>
      <c r="T838" s="111">
        <v>7.1</v>
      </c>
      <c r="U838" s="27" t="s">
        <v>163</v>
      </c>
      <c r="V838" s="26">
        <v>28.8</v>
      </c>
      <c r="W838" s="110" t="s">
        <v>194</v>
      </c>
      <c r="X838" s="111">
        <v>11.2</v>
      </c>
      <c r="Y838" s="110" t="s">
        <v>172</v>
      </c>
      <c r="Z838" s="111">
        <v>6.8</v>
      </c>
      <c r="AA838" s="110" t="s">
        <v>171</v>
      </c>
      <c r="AB838" s="111">
        <v>1.9</v>
      </c>
      <c r="AC838" s="27" t="s">
        <v>278</v>
      </c>
      <c r="AD838" s="26">
        <v>28.2</v>
      </c>
      <c r="AE838" s="27" t="s">
        <v>163</v>
      </c>
      <c r="AF838" s="26">
        <v>28.8</v>
      </c>
      <c r="AG838" s="27"/>
      <c r="AH838" s="26"/>
      <c r="AI838" s="27"/>
      <c r="AJ838" s="26"/>
      <c r="AK838" s="110" t="s">
        <v>242</v>
      </c>
      <c r="AL838" s="111">
        <v>7.3</v>
      </c>
      <c r="AM838" s="27" t="s">
        <v>278</v>
      </c>
      <c r="AN838" s="26">
        <v>28.2</v>
      </c>
      <c r="AO838" s="27"/>
      <c r="AP838" s="26"/>
      <c r="AQ838" s="27" t="s">
        <v>163</v>
      </c>
      <c r="AR838" s="26">
        <v>28.8</v>
      </c>
      <c r="AS838" s="27" t="s">
        <v>163</v>
      </c>
      <c r="AT838" s="26">
        <v>28.8</v>
      </c>
      <c r="AU838" s="110" t="s">
        <v>218</v>
      </c>
      <c r="AV838" s="111">
        <v>10.3</v>
      </c>
    </row>
    <row r="839" spans="1:48" s="16" customFormat="1" x14ac:dyDescent="0.25">
      <c r="A839" s="12"/>
      <c r="B839" s="13"/>
      <c r="C839" s="14"/>
      <c r="E839" s="27"/>
      <c r="F839" s="26"/>
      <c r="G839" s="27"/>
      <c r="H839" s="26"/>
      <c r="I839" s="27"/>
      <c r="J839" s="26"/>
      <c r="K839" s="27" t="s">
        <v>163</v>
      </c>
      <c r="L839" s="26">
        <v>28.8</v>
      </c>
      <c r="M839" s="27"/>
      <c r="N839" s="26"/>
      <c r="O839" s="110" t="s">
        <v>194</v>
      </c>
      <c r="P839" s="111">
        <v>11.2</v>
      </c>
      <c r="Q839" s="27"/>
      <c r="R839" s="26"/>
      <c r="S839" s="27" t="s">
        <v>278</v>
      </c>
      <c r="T839" s="26">
        <v>28.2</v>
      </c>
      <c r="U839" s="110" t="s">
        <v>194</v>
      </c>
      <c r="V839" s="111">
        <v>11.2</v>
      </c>
      <c r="W839" s="27"/>
      <c r="X839" s="26"/>
      <c r="Y839" s="27" t="s">
        <v>163</v>
      </c>
      <c r="Z839" s="26">
        <v>28.8</v>
      </c>
      <c r="AA839" s="27" t="s">
        <v>163</v>
      </c>
      <c r="AB839" s="26">
        <v>28.8</v>
      </c>
      <c r="AC839" s="27"/>
      <c r="AD839" s="26"/>
      <c r="AE839" s="27"/>
      <c r="AF839" s="26"/>
      <c r="AG839" s="27"/>
      <c r="AH839" s="26"/>
      <c r="AI839" s="27"/>
      <c r="AJ839" s="26"/>
      <c r="AK839" s="27" t="s">
        <v>163</v>
      </c>
      <c r="AL839" s="26">
        <v>28.8</v>
      </c>
      <c r="AM839" s="27"/>
      <c r="AN839" s="26"/>
      <c r="AO839" s="27"/>
      <c r="AP839" s="26"/>
      <c r="AQ839" s="110" t="s">
        <v>194</v>
      </c>
      <c r="AR839" s="111">
        <v>11.2</v>
      </c>
      <c r="AS839" s="110" t="s">
        <v>194</v>
      </c>
      <c r="AT839" s="111">
        <v>11.2</v>
      </c>
      <c r="AU839" s="27"/>
      <c r="AV839" s="26"/>
    </row>
    <row r="840" spans="1:48" s="16" customFormat="1" x14ac:dyDescent="0.25">
      <c r="A840" s="12"/>
      <c r="B840" s="13"/>
      <c r="C840" s="14"/>
      <c r="E840" s="27"/>
      <c r="F840" s="26"/>
      <c r="G840" s="27"/>
      <c r="H840" s="26"/>
      <c r="I840" s="27"/>
      <c r="J840" s="26"/>
      <c r="K840" s="110" t="s">
        <v>194</v>
      </c>
      <c r="L840" s="111">
        <v>11.2</v>
      </c>
      <c r="M840" s="27"/>
      <c r="N840" s="26"/>
      <c r="O840" s="27"/>
      <c r="P840" s="26"/>
      <c r="Q840" s="27"/>
      <c r="R840" s="26"/>
      <c r="S840" s="27"/>
      <c r="T840" s="26"/>
      <c r="U840" s="27"/>
      <c r="V840" s="26"/>
      <c r="W840" s="27"/>
      <c r="X840" s="26"/>
      <c r="Y840" s="110" t="s">
        <v>194</v>
      </c>
      <c r="Z840" s="111">
        <v>11.2</v>
      </c>
      <c r="AA840" s="110" t="s">
        <v>194</v>
      </c>
      <c r="AB840" s="111">
        <v>11.2</v>
      </c>
      <c r="AC840" s="27"/>
      <c r="AD840" s="26"/>
      <c r="AE840" s="27"/>
      <c r="AF840" s="26"/>
      <c r="AG840" s="27"/>
      <c r="AH840" s="26"/>
      <c r="AI840" s="27"/>
      <c r="AJ840" s="26"/>
      <c r="AK840" s="27"/>
      <c r="AL840" s="26"/>
      <c r="AM840" s="27"/>
      <c r="AN840" s="26"/>
      <c r="AO840" s="27"/>
      <c r="AP840" s="26"/>
      <c r="AQ840" s="27"/>
      <c r="AR840" s="26"/>
      <c r="AS840" s="27"/>
      <c r="AT840" s="26"/>
      <c r="AU840" s="27"/>
      <c r="AV840" s="26"/>
    </row>
    <row r="841" spans="1:48" s="16" customFormat="1" x14ac:dyDescent="0.25">
      <c r="A841" s="12"/>
      <c r="B841" s="13"/>
      <c r="C841" s="14"/>
      <c r="E841" s="27"/>
      <c r="F841" s="26"/>
      <c r="G841" s="27"/>
      <c r="H841" s="26"/>
      <c r="I841" s="27"/>
      <c r="J841" s="26"/>
      <c r="K841" s="27"/>
      <c r="L841" s="26"/>
      <c r="M841" s="27"/>
      <c r="N841" s="26"/>
      <c r="O841" s="27"/>
      <c r="P841" s="26"/>
      <c r="Q841" s="27"/>
      <c r="R841" s="26"/>
      <c r="S841" s="27"/>
      <c r="T841" s="26"/>
      <c r="U841" s="27"/>
      <c r="V841" s="26"/>
      <c r="W841" s="27"/>
      <c r="X841" s="26"/>
      <c r="Y841" s="27" t="s">
        <v>278</v>
      </c>
      <c r="Z841" s="26">
        <v>28.2</v>
      </c>
      <c r="AA841" s="27"/>
      <c r="AB841" s="26"/>
      <c r="AC841" s="27"/>
      <c r="AD841" s="26"/>
      <c r="AE841" s="27"/>
      <c r="AF841" s="26"/>
      <c r="AG841" s="27"/>
      <c r="AH841" s="26"/>
      <c r="AI841" s="27"/>
      <c r="AJ841" s="26"/>
      <c r="AK841" s="27"/>
      <c r="AL841" s="26"/>
      <c r="AM841" s="27"/>
      <c r="AN841" s="26"/>
      <c r="AO841" s="27"/>
      <c r="AP841" s="26"/>
      <c r="AQ841" s="27"/>
      <c r="AR841" s="26"/>
      <c r="AS841" s="27"/>
      <c r="AT841" s="26"/>
      <c r="AU841" s="27"/>
      <c r="AV841" s="26"/>
    </row>
    <row r="842" spans="1:48" s="16" customFormat="1" x14ac:dyDescent="0.25">
      <c r="A842" s="12"/>
      <c r="B842" s="13"/>
      <c r="C842" s="14"/>
      <c r="E842" s="27"/>
      <c r="F842" s="26"/>
      <c r="G842" s="27"/>
      <c r="H842" s="26"/>
      <c r="I842" s="27"/>
      <c r="J842" s="26"/>
      <c r="K842" s="27"/>
      <c r="L842" s="26"/>
      <c r="M842" s="27"/>
      <c r="N842" s="26"/>
      <c r="O842" s="27"/>
      <c r="P842" s="26"/>
      <c r="Q842" s="27"/>
      <c r="R842" s="26"/>
      <c r="S842" s="27"/>
      <c r="T842" s="26"/>
      <c r="U842" s="27"/>
      <c r="V842" s="26"/>
      <c r="W842" s="27"/>
      <c r="X842" s="26"/>
      <c r="Y842" s="27"/>
      <c r="Z842" s="26"/>
      <c r="AA842" s="27"/>
      <c r="AB842" s="26"/>
      <c r="AC842" s="27"/>
      <c r="AD842" s="26"/>
      <c r="AE842" s="27"/>
      <c r="AF842" s="26"/>
      <c r="AG842" s="27"/>
      <c r="AH842" s="26"/>
      <c r="AI842" s="27"/>
      <c r="AJ842" s="26"/>
      <c r="AK842" s="27"/>
      <c r="AL842" s="26"/>
      <c r="AM842" s="27"/>
      <c r="AN842" s="26"/>
      <c r="AO842" s="27"/>
      <c r="AP842" s="26"/>
      <c r="AQ842" s="27"/>
      <c r="AR842" s="26"/>
      <c r="AS842" s="27"/>
      <c r="AT842" s="26"/>
      <c r="AU842" s="27"/>
      <c r="AV842" s="26"/>
    </row>
    <row r="843" spans="1:48" s="10" customFormat="1" x14ac:dyDescent="0.25">
      <c r="A843" s="12"/>
      <c r="B843" s="13"/>
      <c r="C843" s="14"/>
      <c r="E843" s="17"/>
      <c r="F843" s="15">
        <f>SUM(F833:F842)</f>
        <v>283.2</v>
      </c>
      <c r="G843" s="17"/>
      <c r="H843" s="15"/>
      <c r="I843" s="17"/>
      <c r="J843" s="15">
        <f>SUM(J833:J842)</f>
        <v>367.3</v>
      </c>
      <c r="K843" s="18"/>
      <c r="L843" s="15">
        <f>SUM(L833:L842)</f>
        <v>458.2000000000001</v>
      </c>
      <c r="M843" s="17"/>
      <c r="N843" s="15">
        <f>SUM(N833:N842)</f>
        <v>428.90000000000009</v>
      </c>
      <c r="O843" s="17"/>
      <c r="P843" s="15">
        <f>SUM(P833:P842)</f>
        <v>396.8</v>
      </c>
      <c r="Q843" s="17"/>
      <c r="R843" s="15">
        <f>SUM(R833:R842)</f>
        <v>287.2</v>
      </c>
      <c r="S843" s="17"/>
      <c r="T843" s="15">
        <f>SUM(T833:T842)</f>
        <v>380.60000000000008</v>
      </c>
      <c r="U843" s="17"/>
      <c r="V843" s="15">
        <f>SUM(V833:V842)</f>
        <v>388.9</v>
      </c>
      <c r="W843" s="17"/>
      <c r="X843" s="15">
        <f>SUM(X833:X842)</f>
        <v>341.90000000000003</v>
      </c>
      <c r="Y843" s="17"/>
      <c r="Z843" s="15">
        <f>SUM(Z833:Z842)</f>
        <v>588.90000000000009</v>
      </c>
      <c r="AA843" s="17"/>
      <c r="AB843" s="15">
        <f>SUM(AB833:AB842)</f>
        <v>387.2</v>
      </c>
      <c r="AC843" s="17"/>
      <c r="AD843" s="15">
        <f>SUM(AD833:AD842)</f>
        <v>370.1</v>
      </c>
      <c r="AE843" s="17"/>
      <c r="AF843" s="15">
        <f>SUM(AF833:AF842)</f>
        <v>365.40000000000009</v>
      </c>
      <c r="AG843" s="17"/>
      <c r="AH843" s="15">
        <f>SUM(AH833:AH842)</f>
        <v>260.2</v>
      </c>
      <c r="AI843" s="17"/>
      <c r="AJ843" s="15">
        <f>SUM(AJ833:AJ842)</f>
        <v>339.90000000000003</v>
      </c>
      <c r="AK843" s="17"/>
      <c r="AL843" s="15">
        <f>SUM(AL833:AL842)</f>
        <v>362.70000000000005</v>
      </c>
      <c r="AM843" s="17"/>
      <c r="AN843" s="15">
        <f>SUM(AN833:AN842)</f>
        <v>413.40000000000003</v>
      </c>
      <c r="AO843" s="18"/>
      <c r="AP843" s="15">
        <f>SUM(AP833:AP842)</f>
        <v>369.50000000000006</v>
      </c>
      <c r="AQ843" s="18"/>
      <c r="AR843" s="15">
        <f>SUM(AR833:AR842)</f>
        <v>446.4</v>
      </c>
      <c r="AS843" s="17"/>
      <c r="AT843" s="15">
        <f>SUM(AT833:AT842)</f>
        <v>461.9</v>
      </c>
      <c r="AU843" s="17"/>
      <c r="AV843" s="15">
        <f>SUM(AV833:AV842)</f>
        <v>392.40000000000009</v>
      </c>
    </row>
    <row r="844" spans="1:48" x14ac:dyDescent="0.25">
      <c r="A844" s="12"/>
      <c r="B844" s="13"/>
      <c r="C844" s="14"/>
      <c r="E844" s="27"/>
      <c r="F844" s="26"/>
      <c r="G844" s="27"/>
      <c r="H844" s="26"/>
      <c r="I844" s="27"/>
      <c r="J844" s="26"/>
      <c r="K844" s="28"/>
      <c r="L844" s="26"/>
      <c r="M844" s="27"/>
      <c r="N844" s="26"/>
      <c r="O844" s="27"/>
      <c r="P844" s="26"/>
      <c r="Q844" s="27"/>
      <c r="R844" s="26"/>
      <c r="S844" s="27"/>
      <c r="T844" s="26"/>
      <c r="U844" s="27"/>
      <c r="V844" s="26"/>
      <c r="W844" s="27"/>
      <c r="X844" s="26"/>
      <c r="Y844" s="27"/>
      <c r="Z844" s="26"/>
      <c r="AA844" s="27"/>
      <c r="AB844" s="26"/>
      <c r="AC844" s="27"/>
      <c r="AD844" s="26"/>
      <c r="AE844" s="27"/>
      <c r="AF844" s="26"/>
      <c r="AG844" s="27"/>
      <c r="AH844" s="26"/>
      <c r="AI844" s="27"/>
      <c r="AJ844" s="26"/>
      <c r="AK844" s="27"/>
      <c r="AL844" s="26"/>
      <c r="AM844" s="27"/>
      <c r="AN844" s="26"/>
      <c r="AO844" s="28"/>
      <c r="AP844" s="26"/>
      <c r="AQ844" s="28"/>
      <c r="AR844" s="26"/>
      <c r="AS844" s="27"/>
      <c r="AT844" s="26"/>
      <c r="AU844" s="27"/>
      <c r="AV844" s="26"/>
    </row>
    <row r="845" spans="1:48" s="16" customFormat="1" x14ac:dyDescent="0.25">
      <c r="A845" s="12"/>
      <c r="B845" s="13"/>
      <c r="C845" s="14"/>
      <c r="E845" s="27" t="s">
        <v>163</v>
      </c>
      <c r="F845" s="26">
        <v>28.5</v>
      </c>
      <c r="G845" s="27"/>
      <c r="H845" s="26"/>
      <c r="I845" s="110" t="s">
        <v>221</v>
      </c>
      <c r="J845" s="111">
        <v>9.1999999999999993</v>
      </c>
      <c r="K845" s="110" t="s">
        <v>221</v>
      </c>
      <c r="L845" s="111">
        <v>9.1999999999999993</v>
      </c>
      <c r="M845" s="27" t="s">
        <v>287</v>
      </c>
      <c r="N845" s="26">
        <v>23.2</v>
      </c>
      <c r="O845" s="27" t="s">
        <v>240</v>
      </c>
      <c r="P845" s="26">
        <v>28.5</v>
      </c>
      <c r="Q845" s="27" t="s">
        <v>287</v>
      </c>
      <c r="R845" s="26">
        <v>23.2</v>
      </c>
      <c r="S845" s="27" t="s">
        <v>163</v>
      </c>
      <c r="T845" s="26">
        <v>28.5</v>
      </c>
      <c r="U845" s="110" t="s">
        <v>248</v>
      </c>
      <c r="V845" s="111">
        <v>8.4</v>
      </c>
      <c r="W845" s="27" t="s">
        <v>163</v>
      </c>
      <c r="X845" s="26">
        <v>28.5</v>
      </c>
      <c r="Y845" s="27" t="s">
        <v>217</v>
      </c>
      <c r="Z845" s="26">
        <v>41.6</v>
      </c>
      <c r="AA845" s="27" t="s">
        <v>163</v>
      </c>
      <c r="AB845" s="26">
        <v>28.5</v>
      </c>
      <c r="AC845" s="27" t="s">
        <v>163</v>
      </c>
      <c r="AD845" s="26">
        <v>28.5</v>
      </c>
      <c r="AE845" s="27" t="s">
        <v>287</v>
      </c>
      <c r="AF845" s="26">
        <v>23.2</v>
      </c>
      <c r="AG845" s="27" t="s">
        <v>217</v>
      </c>
      <c r="AH845" s="26">
        <v>41.6</v>
      </c>
      <c r="AI845" s="110" t="s">
        <v>164</v>
      </c>
      <c r="AJ845" s="111">
        <v>7.9</v>
      </c>
      <c r="AK845" s="27" t="s">
        <v>217</v>
      </c>
      <c r="AL845" s="26">
        <v>41.6</v>
      </c>
      <c r="AM845" s="27" t="s">
        <v>217</v>
      </c>
      <c r="AN845" s="26">
        <v>41.6</v>
      </c>
      <c r="AO845" s="27" t="s">
        <v>163</v>
      </c>
      <c r="AP845" s="26">
        <v>28.5</v>
      </c>
      <c r="AQ845" s="110" t="s">
        <v>182</v>
      </c>
      <c r="AR845" s="111">
        <v>2.4</v>
      </c>
      <c r="AS845" s="27" t="s">
        <v>287</v>
      </c>
      <c r="AT845" s="26">
        <v>23.2</v>
      </c>
      <c r="AU845" s="27" t="s">
        <v>287</v>
      </c>
      <c r="AV845" s="26">
        <v>23.2</v>
      </c>
    </row>
    <row r="846" spans="1:48" s="16" customFormat="1" x14ac:dyDescent="0.25">
      <c r="A846" s="12"/>
      <c r="B846" s="13"/>
      <c r="C846" s="14"/>
      <c r="E846" s="27" t="s">
        <v>278</v>
      </c>
      <c r="F846" s="26">
        <v>23.4</v>
      </c>
      <c r="G846" s="27"/>
      <c r="H846" s="26"/>
      <c r="I846" s="27" t="s">
        <v>287</v>
      </c>
      <c r="J846" s="26">
        <v>23.2</v>
      </c>
      <c r="K846" s="27" t="s">
        <v>163</v>
      </c>
      <c r="L846" s="26">
        <v>28.5</v>
      </c>
      <c r="M846" s="27" t="s">
        <v>163</v>
      </c>
      <c r="N846" s="26">
        <v>28.5</v>
      </c>
      <c r="O846" s="27" t="s">
        <v>163</v>
      </c>
      <c r="P846" s="26">
        <v>28.5</v>
      </c>
      <c r="Q846" s="27" t="s">
        <v>163</v>
      </c>
      <c r="R846" s="26">
        <v>28.5</v>
      </c>
      <c r="S846" s="27" t="s">
        <v>278</v>
      </c>
      <c r="T846" s="26">
        <v>23.4</v>
      </c>
      <c r="U846" s="27" t="s">
        <v>163</v>
      </c>
      <c r="V846" s="26">
        <v>28.5</v>
      </c>
      <c r="W846" s="27"/>
      <c r="X846" s="26"/>
      <c r="Y846" s="27" t="s">
        <v>332</v>
      </c>
      <c r="Z846" s="26">
        <v>29.1</v>
      </c>
      <c r="AA846" s="27"/>
      <c r="AB846" s="26"/>
      <c r="AC846" s="27" t="s">
        <v>278</v>
      </c>
      <c r="AD846" s="26">
        <v>23.4</v>
      </c>
      <c r="AE846" s="27" t="s">
        <v>163</v>
      </c>
      <c r="AF846" s="26">
        <v>28.5</v>
      </c>
      <c r="AG846" s="27" t="s">
        <v>287</v>
      </c>
      <c r="AH846" s="26">
        <v>23.2</v>
      </c>
      <c r="AI846" s="27" t="s">
        <v>287</v>
      </c>
      <c r="AJ846" s="26">
        <v>23.2</v>
      </c>
      <c r="AK846" s="27" t="s">
        <v>287</v>
      </c>
      <c r="AL846" s="26">
        <v>23.2</v>
      </c>
      <c r="AM846" s="27" t="s">
        <v>287</v>
      </c>
      <c r="AN846" s="26">
        <v>23.2</v>
      </c>
      <c r="AO846" s="27" t="s">
        <v>278</v>
      </c>
      <c r="AP846" s="26">
        <v>23.4</v>
      </c>
      <c r="AQ846" s="27" t="s">
        <v>287</v>
      </c>
      <c r="AR846" s="26">
        <v>23.2</v>
      </c>
      <c r="AS846" s="110" t="s">
        <v>179</v>
      </c>
      <c r="AT846" s="111">
        <v>5</v>
      </c>
      <c r="AU846" s="27" t="s">
        <v>163</v>
      </c>
      <c r="AV846" s="26">
        <v>28.5</v>
      </c>
    </row>
    <row r="847" spans="1:48" s="16" customFormat="1" x14ac:dyDescent="0.25">
      <c r="A847" s="12"/>
      <c r="B847" s="13"/>
      <c r="C847" s="14"/>
      <c r="E847" s="27"/>
      <c r="F847" s="26"/>
      <c r="G847" s="27"/>
      <c r="H847" s="26"/>
      <c r="I847" s="27" t="s">
        <v>163</v>
      </c>
      <c r="J847" s="26">
        <v>28.5</v>
      </c>
      <c r="K847" s="27"/>
      <c r="L847" s="26"/>
      <c r="M847" s="27" t="s">
        <v>278</v>
      </c>
      <c r="N847" s="26">
        <v>23.4</v>
      </c>
      <c r="O847" s="27"/>
      <c r="P847" s="26"/>
      <c r="Q847" s="27"/>
      <c r="R847" s="26"/>
      <c r="S847" s="27"/>
      <c r="T847" s="26"/>
      <c r="U847" s="27"/>
      <c r="V847" s="26"/>
      <c r="W847" s="27"/>
      <c r="X847" s="26"/>
      <c r="Y847" s="110" t="s">
        <v>333</v>
      </c>
      <c r="Z847" s="111">
        <v>6.6</v>
      </c>
      <c r="AA847" s="27"/>
      <c r="AB847" s="26"/>
      <c r="AC847" s="27"/>
      <c r="AD847" s="26"/>
      <c r="AE847" s="27"/>
      <c r="AF847" s="26"/>
      <c r="AG847" s="27" t="s">
        <v>163</v>
      </c>
      <c r="AH847" s="26">
        <v>28.5</v>
      </c>
      <c r="AI847" s="27" t="s">
        <v>163</v>
      </c>
      <c r="AJ847" s="26">
        <v>28.5</v>
      </c>
      <c r="AK847" s="27" t="s">
        <v>163</v>
      </c>
      <c r="AL847" s="26">
        <v>28.5</v>
      </c>
      <c r="AM847" s="27" t="s">
        <v>163</v>
      </c>
      <c r="AN847" s="26">
        <v>28.5</v>
      </c>
      <c r="AO847" s="27"/>
      <c r="AP847" s="26"/>
      <c r="AQ847" s="27" t="s">
        <v>163</v>
      </c>
      <c r="AR847" s="26">
        <v>28.5</v>
      </c>
      <c r="AS847" s="110" t="s">
        <v>197</v>
      </c>
      <c r="AT847" s="111">
        <v>10.6</v>
      </c>
      <c r="AU847" s="27"/>
      <c r="AV847" s="26"/>
    </row>
    <row r="848" spans="1:48" s="16" customFormat="1" x14ac:dyDescent="0.25">
      <c r="A848" s="12"/>
      <c r="B848" s="13"/>
      <c r="C848" s="14"/>
      <c r="E848" s="27"/>
      <c r="F848" s="26"/>
      <c r="G848" s="27"/>
      <c r="H848" s="26"/>
      <c r="I848" s="27" t="s">
        <v>278</v>
      </c>
      <c r="J848" s="26">
        <v>23.4</v>
      </c>
      <c r="K848" s="27"/>
      <c r="L848" s="26"/>
      <c r="M848" s="27"/>
      <c r="N848" s="26"/>
      <c r="O848" s="27"/>
      <c r="P848" s="26"/>
      <c r="Q848" s="27"/>
      <c r="R848" s="26"/>
      <c r="S848" s="27"/>
      <c r="T848" s="26"/>
      <c r="U848" s="27"/>
      <c r="V848" s="26"/>
      <c r="W848" s="27"/>
      <c r="X848" s="26"/>
      <c r="Y848" s="27" t="s">
        <v>163</v>
      </c>
      <c r="Z848" s="26">
        <v>28.5</v>
      </c>
      <c r="AA848" s="27"/>
      <c r="AB848" s="26"/>
      <c r="AC848" s="27"/>
      <c r="AD848" s="26"/>
      <c r="AE848" s="27"/>
      <c r="AF848" s="26"/>
      <c r="AG848" s="27"/>
      <c r="AH848" s="26"/>
      <c r="AI848" s="27"/>
      <c r="AJ848" s="26"/>
      <c r="AK848" s="27"/>
      <c r="AL848" s="26"/>
      <c r="AM848" s="27" t="s">
        <v>278</v>
      </c>
      <c r="AN848" s="26">
        <v>23.4</v>
      </c>
      <c r="AO848" s="27"/>
      <c r="AP848" s="26"/>
      <c r="AQ848" s="27"/>
      <c r="AR848" s="26"/>
      <c r="AS848" s="27" t="s">
        <v>163</v>
      </c>
      <c r="AT848" s="26">
        <v>28.5</v>
      </c>
      <c r="AU848" s="27"/>
      <c r="AV848" s="26"/>
    </row>
    <row r="849" spans="1:48" s="16" customFormat="1" x14ac:dyDescent="0.25">
      <c r="A849" s="12"/>
      <c r="B849" s="13"/>
      <c r="C849" s="14"/>
      <c r="E849" s="27"/>
      <c r="F849" s="26"/>
      <c r="G849" s="27"/>
      <c r="H849" s="26"/>
      <c r="I849" s="27"/>
      <c r="J849" s="26"/>
      <c r="K849" s="27"/>
      <c r="L849" s="26"/>
      <c r="M849" s="27"/>
      <c r="N849" s="26"/>
      <c r="O849" s="27"/>
      <c r="P849" s="26"/>
      <c r="Q849" s="27"/>
      <c r="R849" s="26"/>
      <c r="S849" s="27"/>
      <c r="T849" s="26"/>
      <c r="U849" s="27"/>
      <c r="V849" s="26"/>
      <c r="W849" s="27"/>
      <c r="X849" s="26"/>
      <c r="Y849" s="27" t="s">
        <v>278</v>
      </c>
      <c r="Z849" s="26">
        <v>23.4</v>
      </c>
      <c r="AA849" s="27"/>
      <c r="AB849" s="26"/>
      <c r="AC849" s="27"/>
      <c r="AD849" s="26"/>
      <c r="AE849" s="27"/>
      <c r="AF849" s="26"/>
      <c r="AG849" s="27"/>
      <c r="AH849" s="26"/>
      <c r="AI849" s="27"/>
      <c r="AJ849" s="26"/>
      <c r="AK849" s="27"/>
      <c r="AL849" s="26"/>
      <c r="AM849" s="27"/>
      <c r="AN849" s="26"/>
      <c r="AO849" s="27"/>
      <c r="AP849" s="26"/>
      <c r="AQ849" s="27"/>
      <c r="AR849" s="26"/>
      <c r="AS849" s="27"/>
      <c r="AT849" s="26"/>
      <c r="AU849" s="27"/>
      <c r="AV849" s="26"/>
    </row>
    <row r="850" spans="1:48" s="16" customFormat="1" x14ac:dyDescent="0.25">
      <c r="A850" s="12"/>
      <c r="B850" s="13"/>
      <c r="C850" s="14"/>
      <c r="E850" s="27"/>
      <c r="F850" s="26"/>
      <c r="G850" s="27"/>
      <c r="H850" s="26"/>
      <c r="I850" s="27"/>
      <c r="J850" s="26"/>
      <c r="K850" s="27"/>
      <c r="L850" s="26"/>
      <c r="M850" s="27"/>
      <c r="N850" s="26"/>
      <c r="O850" s="27"/>
      <c r="P850" s="26"/>
      <c r="Q850" s="27"/>
      <c r="R850" s="26"/>
      <c r="S850" s="27"/>
      <c r="T850" s="26"/>
      <c r="U850" s="27"/>
      <c r="V850" s="26"/>
      <c r="W850" s="27"/>
      <c r="X850" s="26"/>
      <c r="Y850" s="27"/>
      <c r="Z850" s="26"/>
      <c r="AA850" s="27"/>
      <c r="AB850" s="26"/>
      <c r="AC850" s="27"/>
      <c r="AD850" s="26"/>
      <c r="AE850" s="27"/>
      <c r="AF850" s="26"/>
      <c r="AG850" s="27"/>
      <c r="AH850" s="26"/>
      <c r="AI850" s="27"/>
      <c r="AJ850" s="26"/>
      <c r="AK850" s="27"/>
      <c r="AL850" s="26"/>
      <c r="AM850" s="27"/>
      <c r="AN850" s="26"/>
      <c r="AO850" s="27"/>
      <c r="AP850" s="26"/>
      <c r="AQ850" s="27"/>
      <c r="AR850" s="26"/>
      <c r="AS850" s="27"/>
      <c r="AT850" s="26"/>
      <c r="AU850" s="27"/>
      <c r="AV850" s="26"/>
    </row>
    <row r="851" spans="1:48" s="10" customFormat="1" x14ac:dyDescent="0.25">
      <c r="A851" s="12"/>
      <c r="B851" s="13"/>
      <c r="C851" s="14"/>
      <c r="E851" s="17"/>
      <c r="F851" s="15">
        <f>SUM(F843:F850)</f>
        <v>335.09999999999997</v>
      </c>
      <c r="G851" s="17"/>
      <c r="H851" s="15"/>
      <c r="I851" s="17"/>
      <c r="J851" s="15">
        <f>SUM(J843:J850)</f>
        <v>451.59999999999997</v>
      </c>
      <c r="K851" s="18"/>
      <c r="L851" s="15">
        <f>SUM(L843:L850)</f>
        <v>495.90000000000009</v>
      </c>
      <c r="M851" s="17"/>
      <c r="N851" s="15">
        <f>SUM(N843:N850)</f>
        <v>504.00000000000006</v>
      </c>
      <c r="O851" s="17"/>
      <c r="P851" s="15">
        <f>SUM(P843:P850)</f>
        <v>453.8</v>
      </c>
      <c r="Q851" s="17"/>
      <c r="R851" s="15">
        <f>SUM(R843:R850)</f>
        <v>338.9</v>
      </c>
      <c r="S851" s="17"/>
      <c r="T851" s="15">
        <f>SUM(T843:T850)</f>
        <v>432.50000000000006</v>
      </c>
      <c r="U851" s="17"/>
      <c r="V851" s="15">
        <f>SUM(V843:V850)</f>
        <v>425.79999999999995</v>
      </c>
      <c r="W851" s="17"/>
      <c r="X851" s="15">
        <f>SUM(X843:X850)</f>
        <v>370.40000000000003</v>
      </c>
      <c r="Y851" s="17"/>
      <c r="Z851" s="15">
        <f>SUM(Z843:Z850)</f>
        <v>718.10000000000014</v>
      </c>
      <c r="AA851" s="17"/>
      <c r="AB851" s="15">
        <f>SUM(AB843:AB850)</f>
        <v>415.7</v>
      </c>
      <c r="AC851" s="17"/>
      <c r="AD851" s="15">
        <f>SUM(AD843:AD850)</f>
        <v>422</v>
      </c>
      <c r="AE851" s="17"/>
      <c r="AF851" s="15">
        <f>SUM(AF843:AF850)</f>
        <v>417.10000000000008</v>
      </c>
      <c r="AG851" s="17"/>
      <c r="AH851" s="15">
        <f>SUM(AH843:AH850)</f>
        <v>353.5</v>
      </c>
      <c r="AI851" s="17"/>
      <c r="AJ851" s="15">
        <f>SUM(AJ843:AJ850)</f>
        <v>399.5</v>
      </c>
      <c r="AK851" s="17"/>
      <c r="AL851" s="15">
        <f>SUM(AL843:AL850)</f>
        <v>456.00000000000006</v>
      </c>
      <c r="AM851" s="17"/>
      <c r="AN851" s="15">
        <f>SUM(AN843:AN850)</f>
        <v>530.1</v>
      </c>
      <c r="AO851" s="18"/>
      <c r="AP851" s="15">
        <f>SUM(AP843:AP850)</f>
        <v>421.40000000000003</v>
      </c>
      <c r="AQ851" s="18"/>
      <c r="AR851" s="15">
        <f>SUM(AR843:AR850)</f>
        <v>500.49999999999994</v>
      </c>
      <c r="AS851" s="17"/>
      <c r="AT851" s="15">
        <f>SUM(AT843:AT850)</f>
        <v>529.20000000000005</v>
      </c>
      <c r="AU851" s="17"/>
      <c r="AV851" s="15">
        <f>SUM(AV843:AV850)</f>
        <v>444.10000000000008</v>
      </c>
    </row>
    <row r="852" spans="1:48" ht="13.5" customHeight="1" x14ac:dyDescent="0.25">
      <c r="A852" s="12"/>
      <c r="B852" s="13"/>
      <c r="C852" s="14"/>
      <c r="E852" s="27"/>
      <c r="F852" s="26"/>
      <c r="G852" s="27"/>
      <c r="H852" s="26"/>
      <c r="I852" s="27"/>
      <c r="J852" s="26"/>
      <c r="K852" s="28"/>
      <c r="L852" s="26"/>
      <c r="M852" s="27"/>
      <c r="N852" s="26"/>
      <c r="O852" s="27"/>
      <c r="P852" s="26"/>
      <c r="Q852" s="27"/>
      <c r="R852" s="26"/>
      <c r="S852" s="27"/>
      <c r="T852" s="26"/>
      <c r="U852" s="27"/>
      <c r="V852" s="26"/>
      <c r="W852" s="27"/>
      <c r="X852" s="26"/>
      <c r="Y852" s="27"/>
      <c r="Z852" s="26"/>
      <c r="AA852" s="27"/>
      <c r="AB852" s="26"/>
      <c r="AC852" s="27"/>
      <c r="AD852" s="26"/>
      <c r="AE852" s="27"/>
      <c r="AF852" s="26"/>
      <c r="AG852" s="27"/>
      <c r="AH852" s="26"/>
      <c r="AI852" s="27"/>
      <c r="AJ852" s="26"/>
      <c r="AK852" s="27"/>
      <c r="AL852" s="26"/>
      <c r="AM852" s="27"/>
      <c r="AN852" s="26"/>
      <c r="AO852" s="28"/>
      <c r="AP852" s="26"/>
      <c r="AQ852" s="28"/>
      <c r="AR852" s="26"/>
      <c r="AS852" s="27"/>
      <c r="AT852" s="26"/>
      <c r="AU852" s="27"/>
      <c r="AV852" s="26"/>
    </row>
    <row r="853" spans="1:48" s="16" customFormat="1" x14ac:dyDescent="0.25">
      <c r="A853" s="12"/>
      <c r="B853" s="13"/>
      <c r="C853" s="14"/>
      <c r="E853" s="27" t="s">
        <v>163</v>
      </c>
      <c r="F853" s="26">
        <v>26.8</v>
      </c>
      <c r="G853" s="27"/>
      <c r="H853" s="26"/>
      <c r="I853" s="27" t="s">
        <v>287</v>
      </c>
      <c r="J853" s="26">
        <v>23.4</v>
      </c>
      <c r="K853" s="27" t="s">
        <v>163</v>
      </c>
      <c r="L853" s="26">
        <v>26.8</v>
      </c>
      <c r="M853" s="27" t="s">
        <v>287</v>
      </c>
      <c r="N853" s="26">
        <v>23.4</v>
      </c>
      <c r="O853" s="110" t="s">
        <v>240</v>
      </c>
      <c r="P853" s="111">
        <v>3.5</v>
      </c>
      <c r="Q853" s="27" t="s">
        <v>287</v>
      </c>
      <c r="R853" s="26">
        <v>23.4</v>
      </c>
      <c r="S853" s="27" t="s">
        <v>163</v>
      </c>
      <c r="T853" s="26">
        <v>26.8</v>
      </c>
      <c r="U853" s="27" t="s">
        <v>163</v>
      </c>
      <c r="V853" s="26">
        <v>26.8</v>
      </c>
      <c r="W853" s="27" t="s">
        <v>163</v>
      </c>
      <c r="X853" s="26">
        <v>26.8</v>
      </c>
      <c r="Y853" s="110" t="s">
        <v>217</v>
      </c>
      <c r="Z853" s="111">
        <v>1</v>
      </c>
      <c r="AA853" s="27" t="s">
        <v>163</v>
      </c>
      <c r="AB853" s="26">
        <v>26.8</v>
      </c>
      <c r="AC853" s="27" t="s">
        <v>163</v>
      </c>
      <c r="AD853" s="26">
        <v>26.8</v>
      </c>
      <c r="AE853" s="27" t="s">
        <v>287</v>
      </c>
      <c r="AF853" s="26">
        <v>23.4</v>
      </c>
      <c r="AG853" s="110" t="s">
        <v>217</v>
      </c>
      <c r="AH853" s="111">
        <v>1</v>
      </c>
      <c r="AI853" s="27" t="s">
        <v>287</v>
      </c>
      <c r="AJ853" s="26">
        <v>23.4</v>
      </c>
      <c r="AK853" s="110" t="s">
        <v>217</v>
      </c>
      <c r="AL853" s="111">
        <v>1</v>
      </c>
      <c r="AM853" s="110" t="s">
        <v>217</v>
      </c>
      <c r="AN853" s="111">
        <v>1</v>
      </c>
      <c r="AO853" s="27" t="s">
        <v>163</v>
      </c>
      <c r="AP853" s="26">
        <v>26.8</v>
      </c>
      <c r="AQ853" s="27" t="s">
        <v>287</v>
      </c>
      <c r="AR853" s="26">
        <v>23.4</v>
      </c>
      <c r="AS853" s="27" t="s">
        <v>287</v>
      </c>
      <c r="AT853" s="26">
        <v>23.4</v>
      </c>
      <c r="AU853" s="27" t="s">
        <v>287</v>
      </c>
      <c r="AV853" s="26">
        <v>23.4</v>
      </c>
    </row>
    <row r="854" spans="1:48" s="16" customFormat="1" x14ac:dyDescent="0.25">
      <c r="A854" s="12"/>
      <c r="B854" s="13"/>
      <c r="C854" s="14"/>
      <c r="E854" s="27" t="s">
        <v>278</v>
      </c>
      <c r="F854" s="26">
        <v>34.799999999999997</v>
      </c>
      <c r="G854" s="27"/>
      <c r="H854" s="26"/>
      <c r="I854" s="27" t="s">
        <v>163</v>
      </c>
      <c r="J854" s="26">
        <v>26.8</v>
      </c>
      <c r="K854" s="27"/>
      <c r="L854" s="26"/>
      <c r="M854" s="27" t="s">
        <v>163</v>
      </c>
      <c r="N854" s="26">
        <v>26.8</v>
      </c>
      <c r="O854" s="27" t="s">
        <v>163</v>
      </c>
      <c r="P854" s="26">
        <v>26.8</v>
      </c>
      <c r="Q854" s="27" t="s">
        <v>163</v>
      </c>
      <c r="R854" s="26">
        <v>26.8</v>
      </c>
      <c r="S854" s="27" t="s">
        <v>278</v>
      </c>
      <c r="T854" s="26">
        <v>34.799999999999997</v>
      </c>
      <c r="U854" s="27"/>
      <c r="V854" s="26"/>
      <c r="W854" s="27"/>
      <c r="X854" s="26"/>
      <c r="Y854" s="27" t="s">
        <v>332</v>
      </c>
      <c r="Z854" s="26">
        <v>40.6</v>
      </c>
      <c r="AA854" s="27"/>
      <c r="AB854" s="26"/>
      <c r="AC854" s="27" t="s">
        <v>278</v>
      </c>
      <c r="AD854" s="26">
        <v>34.799999999999997</v>
      </c>
      <c r="AE854" s="27" t="s">
        <v>163</v>
      </c>
      <c r="AF854" s="26">
        <v>26.8</v>
      </c>
      <c r="AG854" s="27" t="s">
        <v>287</v>
      </c>
      <c r="AH854" s="26">
        <v>23.4</v>
      </c>
      <c r="AI854" s="27" t="s">
        <v>163</v>
      </c>
      <c r="AJ854" s="26">
        <v>26.8</v>
      </c>
      <c r="AK854" s="27" t="s">
        <v>287</v>
      </c>
      <c r="AL854" s="26">
        <v>23.4</v>
      </c>
      <c r="AM854" s="27" t="s">
        <v>287</v>
      </c>
      <c r="AN854" s="26">
        <v>23.4</v>
      </c>
      <c r="AO854" s="27" t="s">
        <v>278</v>
      </c>
      <c r="AP854" s="26">
        <v>34.799999999999997</v>
      </c>
      <c r="AQ854" s="27" t="s">
        <v>163</v>
      </c>
      <c r="AR854" s="26">
        <v>26.8</v>
      </c>
      <c r="AS854" s="27" t="s">
        <v>163</v>
      </c>
      <c r="AT854" s="26">
        <v>26.8</v>
      </c>
      <c r="AU854" s="27" t="s">
        <v>163</v>
      </c>
      <c r="AV854" s="26">
        <v>26.8</v>
      </c>
    </row>
    <row r="855" spans="1:48" s="16" customFormat="1" x14ac:dyDescent="0.25">
      <c r="A855" s="12"/>
      <c r="B855" s="13"/>
      <c r="C855" s="14"/>
      <c r="E855" s="27"/>
      <c r="F855" s="26"/>
      <c r="G855" s="27"/>
      <c r="H855" s="26"/>
      <c r="I855" s="27" t="s">
        <v>278</v>
      </c>
      <c r="J855" s="26">
        <v>34.799999999999997</v>
      </c>
      <c r="K855" s="27"/>
      <c r="L855" s="26"/>
      <c r="M855" s="27" t="s">
        <v>278</v>
      </c>
      <c r="N855" s="26">
        <v>34.799999999999997</v>
      </c>
      <c r="O855" s="27"/>
      <c r="P855" s="26"/>
      <c r="Q855" s="27"/>
      <c r="R855" s="26"/>
      <c r="S855" s="27"/>
      <c r="T855" s="26"/>
      <c r="U855" s="27"/>
      <c r="V855" s="26"/>
      <c r="W855" s="27"/>
      <c r="X855" s="26"/>
      <c r="Y855" s="112" t="s">
        <v>163</v>
      </c>
      <c r="Z855" s="113">
        <v>67</v>
      </c>
      <c r="AA855" s="27"/>
      <c r="AB855" s="26"/>
      <c r="AC855" s="27"/>
      <c r="AD855" s="26"/>
      <c r="AE855" s="27"/>
      <c r="AF855" s="26"/>
      <c r="AG855" s="27" t="s">
        <v>163</v>
      </c>
      <c r="AH855" s="26">
        <v>26.8</v>
      </c>
      <c r="AI855" s="27"/>
      <c r="AJ855" s="26"/>
      <c r="AK855" s="27" t="s">
        <v>163</v>
      </c>
      <c r="AL855" s="26">
        <v>26.8</v>
      </c>
      <c r="AM855" s="27" t="s">
        <v>163</v>
      </c>
      <c r="AN855" s="26">
        <v>26.8</v>
      </c>
      <c r="AO855" s="27"/>
      <c r="AP855" s="26"/>
      <c r="AQ855" s="27"/>
      <c r="AR855" s="26"/>
      <c r="AS855" s="27"/>
      <c r="AT855" s="26"/>
      <c r="AU855" s="27"/>
      <c r="AV855" s="26"/>
    </row>
    <row r="856" spans="1:48" s="16" customFormat="1" x14ac:dyDescent="0.25">
      <c r="A856" s="12"/>
      <c r="B856" s="13"/>
      <c r="C856" s="14"/>
      <c r="E856" s="27"/>
      <c r="F856" s="26"/>
      <c r="G856" s="27"/>
      <c r="H856" s="26"/>
      <c r="I856" s="27"/>
      <c r="J856" s="26"/>
      <c r="K856" s="27"/>
      <c r="L856" s="26"/>
      <c r="M856" s="27"/>
      <c r="N856" s="26"/>
      <c r="O856" s="27"/>
      <c r="P856" s="26"/>
      <c r="Q856" s="27"/>
      <c r="R856" s="26"/>
      <c r="S856" s="27"/>
      <c r="T856" s="26"/>
      <c r="U856" s="27"/>
      <c r="V856" s="26"/>
      <c r="W856" s="27"/>
      <c r="X856" s="26"/>
      <c r="Y856" s="27" t="s">
        <v>278</v>
      </c>
      <c r="Z856" s="26">
        <v>34.799999999999997</v>
      </c>
      <c r="AA856" s="27"/>
      <c r="AB856" s="26"/>
      <c r="AC856" s="27"/>
      <c r="AD856" s="26"/>
      <c r="AE856" s="27"/>
      <c r="AF856" s="26"/>
      <c r="AG856" s="27"/>
      <c r="AH856" s="26"/>
      <c r="AI856" s="27"/>
      <c r="AJ856" s="26"/>
      <c r="AK856" s="27"/>
      <c r="AL856" s="26"/>
      <c r="AM856" s="27" t="s">
        <v>278</v>
      </c>
      <c r="AN856" s="26">
        <v>34.799999999999997</v>
      </c>
      <c r="AO856" s="27"/>
      <c r="AP856" s="26"/>
      <c r="AQ856" s="27"/>
      <c r="AR856" s="26"/>
      <c r="AS856" s="27"/>
      <c r="AT856" s="26"/>
      <c r="AU856" s="27"/>
      <c r="AV856" s="26"/>
    </row>
    <row r="857" spans="1:48" s="16" customFormat="1" x14ac:dyDescent="0.25">
      <c r="A857" s="12"/>
      <c r="B857" s="13"/>
      <c r="C857" s="14"/>
      <c r="E857" s="27"/>
      <c r="F857" s="26"/>
      <c r="G857" s="27"/>
      <c r="H857" s="26"/>
      <c r="I857" s="27"/>
      <c r="J857" s="26"/>
      <c r="K857" s="27"/>
      <c r="L857" s="26"/>
      <c r="M857" s="27"/>
      <c r="N857" s="26"/>
      <c r="O857" s="27"/>
      <c r="P857" s="26"/>
      <c r="Q857" s="27"/>
      <c r="R857" s="26"/>
      <c r="S857" s="27"/>
      <c r="T857" s="26"/>
      <c r="U857" s="27"/>
      <c r="V857" s="26"/>
      <c r="W857" s="27"/>
      <c r="X857" s="26"/>
      <c r="Y857" s="27"/>
      <c r="Z857" s="26"/>
      <c r="AA857" s="27"/>
      <c r="AB857" s="26"/>
      <c r="AC857" s="27"/>
      <c r="AD857" s="26"/>
      <c r="AE857" s="27"/>
      <c r="AF857" s="26"/>
      <c r="AG857" s="27"/>
      <c r="AH857" s="26"/>
      <c r="AI857" s="27"/>
      <c r="AJ857" s="26"/>
      <c r="AK857" s="27"/>
      <c r="AL857" s="26"/>
      <c r="AM857" s="27"/>
      <c r="AN857" s="26"/>
      <c r="AO857" s="27"/>
      <c r="AP857" s="26"/>
      <c r="AQ857" s="27"/>
      <c r="AR857" s="26"/>
      <c r="AS857" s="27"/>
      <c r="AT857" s="26"/>
      <c r="AU857" s="27"/>
      <c r="AV857" s="26"/>
    </row>
    <row r="858" spans="1:48" s="10" customFormat="1" x14ac:dyDescent="0.25">
      <c r="A858" s="12"/>
      <c r="B858" s="13"/>
      <c r="C858" s="14"/>
      <c r="E858" s="17"/>
      <c r="F858" s="15">
        <f>SUM(F851:F857)</f>
        <v>396.7</v>
      </c>
      <c r="G858" s="17"/>
      <c r="H858" s="15"/>
      <c r="I858" s="17"/>
      <c r="J858" s="15">
        <f>SUM(J851:J857)</f>
        <v>536.59999999999991</v>
      </c>
      <c r="K858" s="18"/>
      <c r="L858" s="15">
        <f>SUM(L851:L857)</f>
        <v>522.70000000000005</v>
      </c>
      <c r="M858" s="17"/>
      <c r="N858" s="15">
        <f>SUM(N851:N857)</f>
        <v>589</v>
      </c>
      <c r="O858" s="17"/>
      <c r="P858" s="15">
        <f>SUM(P851:P857)</f>
        <v>484.1</v>
      </c>
      <c r="Q858" s="17"/>
      <c r="R858" s="15">
        <f>SUM(R851:R857)</f>
        <v>389.09999999999997</v>
      </c>
      <c r="S858" s="17"/>
      <c r="T858" s="15">
        <f>SUM(T851:T857)</f>
        <v>494.10000000000008</v>
      </c>
      <c r="U858" s="17"/>
      <c r="V858" s="15">
        <f>SUM(V851:V857)</f>
        <v>452.59999999999997</v>
      </c>
      <c r="W858" s="17"/>
      <c r="X858" s="15">
        <f>SUM(X851:X857)</f>
        <v>397.20000000000005</v>
      </c>
      <c r="Y858" s="17"/>
      <c r="Z858" s="15">
        <f>SUM(Z851:Z857)</f>
        <v>861.50000000000011</v>
      </c>
      <c r="AA858" s="17"/>
      <c r="AB858" s="15">
        <f>SUM(AB851:AB857)</f>
        <v>442.5</v>
      </c>
      <c r="AC858" s="17"/>
      <c r="AD858" s="15">
        <f>SUM(AD851:AD857)</f>
        <v>483.6</v>
      </c>
      <c r="AE858" s="17"/>
      <c r="AF858" s="15">
        <f>SUM(AF851:AF857)</f>
        <v>467.30000000000007</v>
      </c>
      <c r="AG858" s="17"/>
      <c r="AH858" s="15">
        <f>SUM(AH851:AH857)</f>
        <v>404.7</v>
      </c>
      <c r="AI858" s="17"/>
      <c r="AJ858" s="15">
        <f>SUM(AJ851:AJ857)</f>
        <v>449.7</v>
      </c>
      <c r="AK858" s="17"/>
      <c r="AL858" s="15">
        <f>SUM(AL851:AL857)</f>
        <v>507.20000000000005</v>
      </c>
      <c r="AM858" s="17"/>
      <c r="AN858" s="15">
        <f>SUM(AN851:AN857)</f>
        <v>616.09999999999991</v>
      </c>
      <c r="AO858" s="18"/>
      <c r="AP858" s="15">
        <f>SUM(AP851:AP857)</f>
        <v>483.00000000000006</v>
      </c>
      <c r="AQ858" s="18"/>
      <c r="AR858" s="15">
        <f>SUM(AR851:AR857)</f>
        <v>550.69999999999993</v>
      </c>
      <c r="AS858" s="17"/>
      <c r="AT858" s="15">
        <f>SUM(AT851:AT857)</f>
        <v>579.4</v>
      </c>
      <c r="AU858" s="17"/>
      <c r="AV858" s="15">
        <f>SUM(AV851:AV857)</f>
        <v>494.30000000000007</v>
      </c>
    </row>
    <row r="859" spans="1:48" x14ac:dyDescent="0.25">
      <c r="A859" s="12"/>
      <c r="B859" s="13"/>
      <c r="C859" s="14"/>
      <c r="E859" s="27"/>
      <c r="F859" s="26"/>
      <c r="G859" s="27"/>
      <c r="H859" s="26"/>
      <c r="I859" s="27"/>
      <c r="J859" s="26"/>
      <c r="K859" s="28"/>
      <c r="L859" s="26"/>
      <c r="M859" s="27"/>
      <c r="N859" s="26"/>
      <c r="O859" s="27"/>
      <c r="P859" s="26"/>
      <c r="Q859" s="27"/>
      <c r="R859" s="26"/>
      <c r="S859" s="27"/>
      <c r="T859" s="26"/>
      <c r="U859" s="27"/>
      <c r="V859" s="26"/>
      <c r="W859" s="27"/>
      <c r="X859" s="26"/>
      <c r="Y859" s="27"/>
      <c r="Z859" s="26"/>
      <c r="AA859" s="27"/>
      <c r="AB859" s="26"/>
      <c r="AC859" s="27"/>
      <c r="AD859" s="26"/>
      <c r="AE859" s="27"/>
      <c r="AF859" s="26"/>
      <c r="AG859" s="27"/>
      <c r="AH859" s="26"/>
      <c r="AI859" s="27"/>
      <c r="AJ859" s="26"/>
      <c r="AK859" s="27"/>
      <c r="AL859" s="26"/>
      <c r="AM859" s="27"/>
      <c r="AN859" s="26"/>
      <c r="AO859" s="28"/>
      <c r="AP859" s="26"/>
      <c r="AQ859" s="28"/>
      <c r="AR859" s="26"/>
      <c r="AS859" s="27"/>
      <c r="AT859" s="26"/>
      <c r="AU859" s="27"/>
      <c r="AV859" s="26"/>
    </row>
    <row r="860" spans="1:48" s="16" customFormat="1" x14ac:dyDescent="0.25">
      <c r="A860" s="12"/>
      <c r="B860" s="13"/>
      <c r="C860" s="14"/>
      <c r="E860" s="27" t="s">
        <v>163</v>
      </c>
      <c r="F860" s="26">
        <v>28.6</v>
      </c>
      <c r="G860" s="27"/>
      <c r="H860" s="26"/>
      <c r="I860" s="110" t="s">
        <v>287</v>
      </c>
      <c r="J860" s="111">
        <v>7</v>
      </c>
      <c r="K860" s="112" t="s">
        <v>163</v>
      </c>
      <c r="L860" s="113">
        <v>78.599999999999994</v>
      </c>
      <c r="M860" s="110" t="s">
        <v>287</v>
      </c>
      <c r="N860" s="111">
        <v>7</v>
      </c>
      <c r="O860" s="27" t="s">
        <v>163</v>
      </c>
      <c r="P860" s="26">
        <v>28.6</v>
      </c>
      <c r="Q860" s="110" t="s">
        <v>287</v>
      </c>
      <c r="R860" s="111">
        <v>7</v>
      </c>
      <c r="S860" s="27" t="s">
        <v>163</v>
      </c>
      <c r="T860" s="26">
        <v>28.6</v>
      </c>
      <c r="U860" s="27" t="s">
        <v>163</v>
      </c>
      <c r="V860" s="26">
        <v>28.6</v>
      </c>
      <c r="W860" s="27" t="s">
        <v>163</v>
      </c>
      <c r="X860" s="26">
        <v>28.6</v>
      </c>
      <c r="Y860" s="110" t="s">
        <v>332</v>
      </c>
      <c r="Z860" s="111">
        <v>6.9</v>
      </c>
      <c r="AA860" s="27" t="s">
        <v>163</v>
      </c>
      <c r="AB860" s="26">
        <v>28.6</v>
      </c>
      <c r="AC860" s="27" t="s">
        <v>163</v>
      </c>
      <c r="AD860" s="26">
        <v>28.6</v>
      </c>
      <c r="AE860" s="110" t="s">
        <v>287</v>
      </c>
      <c r="AF860" s="111">
        <v>7</v>
      </c>
      <c r="AG860" s="110" t="s">
        <v>287</v>
      </c>
      <c r="AH860" s="111">
        <v>7</v>
      </c>
      <c r="AI860" s="110" t="s">
        <v>287</v>
      </c>
      <c r="AJ860" s="111">
        <v>19.2</v>
      </c>
      <c r="AK860" s="110" t="s">
        <v>287</v>
      </c>
      <c r="AL860" s="111">
        <v>7</v>
      </c>
      <c r="AM860" s="110" t="s">
        <v>287</v>
      </c>
      <c r="AN860" s="111">
        <v>7</v>
      </c>
      <c r="AO860" s="27" t="s">
        <v>163</v>
      </c>
      <c r="AP860" s="26">
        <v>28.6</v>
      </c>
      <c r="AQ860" s="110" t="s">
        <v>287</v>
      </c>
      <c r="AR860" s="111">
        <v>19.2</v>
      </c>
      <c r="AS860" s="110" t="s">
        <v>287</v>
      </c>
      <c r="AT860" s="111">
        <v>7</v>
      </c>
      <c r="AU860" s="110" t="s">
        <v>287</v>
      </c>
      <c r="AV860" s="111">
        <v>7</v>
      </c>
    </row>
    <row r="861" spans="1:48" s="16" customFormat="1" x14ac:dyDescent="0.25">
      <c r="A861" s="12"/>
      <c r="B861" s="13"/>
      <c r="C861" s="14"/>
      <c r="E861" s="27" t="s">
        <v>278</v>
      </c>
      <c r="F861" s="26">
        <v>28.5</v>
      </c>
      <c r="G861" s="27"/>
      <c r="H861" s="26"/>
      <c r="I861" s="27" t="s">
        <v>163</v>
      </c>
      <c r="J861" s="26">
        <v>28.6</v>
      </c>
      <c r="K861" s="27"/>
      <c r="L861" s="26"/>
      <c r="M861" s="27" t="s">
        <v>163</v>
      </c>
      <c r="N861" s="26">
        <v>28.6</v>
      </c>
      <c r="O861" s="27"/>
      <c r="P861" s="26"/>
      <c r="Q861" s="27" t="s">
        <v>163</v>
      </c>
      <c r="R861" s="26">
        <v>28.6</v>
      </c>
      <c r="S861" s="112" t="s">
        <v>278</v>
      </c>
      <c r="T861" s="113">
        <v>78.400000000000006</v>
      </c>
      <c r="U861" s="27"/>
      <c r="V861" s="26"/>
      <c r="W861" s="27"/>
      <c r="X861" s="26"/>
      <c r="Y861" s="27" t="s">
        <v>163</v>
      </c>
      <c r="Z861" s="26">
        <v>28.6</v>
      </c>
      <c r="AA861" s="27"/>
      <c r="AB861" s="26"/>
      <c r="AC861" s="27" t="s">
        <v>278</v>
      </c>
      <c r="AD861" s="26">
        <v>28.5</v>
      </c>
      <c r="AE861" s="27" t="s">
        <v>163</v>
      </c>
      <c r="AF861" s="26">
        <v>28.6</v>
      </c>
      <c r="AG861" s="27" t="s">
        <v>163</v>
      </c>
      <c r="AH861" s="26">
        <v>28.6</v>
      </c>
      <c r="AI861" s="27" t="s">
        <v>163</v>
      </c>
      <c r="AJ861" s="26">
        <v>28.6</v>
      </c>
      <c r="AK861" s="27" t="s">
        <v>163</v>
      </c>
      <c r="AL861" s="26">
        <v>28.6</v>
      </c>
      <c r="AM861" s="27" t="s">
        <v>163</v>
      </c>
      <c r="AN861" s="26">
        <v>28.6</v>
      </c>
      <c r="AO861" s="27" t="s">
        <v>278</v>
      </c>
      <c r="AP861" s="26">
        <v>28.5</v>
      </c>
      <c r="AQ861" s="27" t="s">
        <v>163</v>
      </c>
      <c r="AR861" s="26">
        <v>28.6</v>
      </c>
      <c r="AS861" s="27" t="s">
        <v>163</v>
      </c>
      <c r="AT861" s="26">
        <v>28.6</v>
      </c>
      <c r="AU861" s="27" t="s">
        <v>163</v>
      </c>
      <c r="AV861" s="26">
        <v>28.6</v>
      </c>
    </row>
    <row r="862" spans="1:48" s="16" customFormat="1" x14ac:dyDescent="0.25">
      <c r="A862" s="12"/>
      <c r="B862" s="13"/>
      <c r="C862" s="14"/>
      <c r="E862" s="27"/>
      <c r="F862" s="26"/>
      <c r="G862" s="27"/>
      <c r="H862" s="26"/>
      <c r="I862" s="112" t="s">
        <v>278</v>
      </c>
      <c r="J862" s="113">
        <v>78.400000000000006</v>
      </c>
      <c r="K862" s="27"/>
      <c r="L862" s="26"/>
      <c r="M862" s="112" t="s">
        <v>278</v>
      </c>
      <c r="N862" s="113">
        <v>78.400000000000006</v>
      </c>
      <c r="O862" s="27"/>
      <c r="P862" s="26"/>
      <c r="Q862" s="27"/>
      <c r="R862" s="26"/>
      <c r="S862" s="27"/>
      <c r="T862" s="26"/>
      <c r="U862" s="27"/>
      <c r="V862" s="26"/>
      <c r="W862" s="27"/>
      <c r="X862" s="26"/>
      <c r="Y862" s="27" t="s">
        <v>278</v>
      </c>
      <c r="Z862" s="26">
        <v>28.5</v>
      </c>
      <c r="AA862" s="27"/>
      <c r="AB862" s="26"/>
      <c r="AC862" s="27"/>
      <c r="AD862" s="26"/>
      <c r="AE862" s="27"/>
      <c r="AF862" s="26"/>
      <c r="AG862" s="27"/>
      <c r="AH862" s="26"/>
      <c r="AI862" s="27"/>
      <c r="AJ862" s="26"/>
      <c r="AK862" s="27"/>
      <c r="AL862" s="26"/>
      <c r="AM862" s="27" t="s">
        <v>278</v>
      </c>
      <c r="AN862" s="26">
        <v>28.5</v>
      </c>
      <c r="AO862" s="27"/>
      <c r="AP862" s="26"/>
      <c r="AQ862" s="27"/>
      <c r="AR862" s="26"/>
      <c r="AS862" s="27"/>
      <c r="AT862" s="26"/>
      <c r="AU862" s="27"/>
      <c r="AV862" s="26"/>
    </row>
    <row r="863" spans="1:48" s="16" customFormat="1" x14ac:dyDescent="0.25">
      <c r="A863" s="12"/>
      <c r="B863" s="13"/>
      <c r="C863" s="14"/>
      <c r="E863" s="27"/>
      <c r="F863" s="26"/>
      <c r="G863" s="27"/>
      <c r="H863" s="26"/>
      <c r="I863" s="27"/>
      <c r="J863" s="26"/>
      <c r="K863" s="27"/>
      <c r="L863" s="26"/>
      <c r="M863" s="27"/>
      <c r="N863" s="26"/>
      <c r="O863" s="27"/>
      <c r="P863" s="26"/>
      <c r="Q863" s="27"/>
      <c r="R863" s="26"/>
      <c r="S863" s="27"/>
      <c r="T863" s="26"/>
      <c r="U863" s="27"/>
      <c r="V863" s="26"/>
      <c r="W863" s="27"/>
      <c r="X863" s="26"/>
      <c r="Y863" s="27"/>
      <c r="Z863" s="26"/>
      <c r="AA863" s="27"/>
      <c r="AB863" s="26"/>
      <c r="AC863" s="27"/>
      <c r="AD863" s="26"/>
      <c r="AE863" s="27"/>
      <c r="AF863" s="26"/>
      <c r="AG863" s="27"/>
      <c r="AH863" s="26"/>
      <c r="AI863" s="27"/>
      <c r="AJ863" s="26"/>
      <c r="AK863" s="27"/>
      <c r="AL863" s="26"/>
      <c r="AM863" s="27"/>
      <c r="AN863" s="26"/>
      <c r="AO863" s="27"/>
      <c r="AP863" s="26"/>
      <c r="AQ863" s="27"/>
      <c r="AR863" s="26"/>
      <c r="AS863" s="27"/>
      <c r="AT863" s="26"/>
      <c r="AU863" s="27"/>
      <c r="AV863" s="26"/>
    </row>
    <row r="864" spans="1:48" s="16" customFormat="1" x14ac:dyDescent="0.25">
      <c r="A864" s="12"/>
      <c r="B864" s="13"/>
      <c r="C864" s="14"/>
      <c r="E864" s="27"/>
      <c r="F864" s="26"/>
      <c r="G864" s="27"/>
      <c r="H864" s="26"/>
      <c r="I864" s="27"/>
      <c r="J864" s="26"/>
      <c r="K864" s="27"/>
      <c r="L864" s="26"/>
      <c r="M864" s="27"/>
      <c r="N864" s="26"/>
      <c r="O864" s="27"/>
      <c r="P864" s="26"/>
      <c r="Q864" s="27"/>
      <c r="R864" s="26"/>
      <c r="S864" s="27"/>
      <c r="T864" s="26"/>
      <c r="U864" s="27"/>
      <c r="V864" s="26"/>
      <c r="W864" s="27"/>
      <c r="X864" s="26"/>
      <c r="Y864" s="27"/>
      <c r="Z864" s="26"/>
      <c r="AA864" s="27"/>
      <c r="AB864" s="26"/>
      <c r="AC864" s="27"/>
      <c r="AD864" s="26"/>
      <c r="AE864" s="27"/>
      <c r="AF864" s="26"/>
      <c r="AG864" s="27"/>
      <c r="AH864" s="26"/>
      <c r="AI864" s="27"/>
      <c r="AJ864" s="26"/>
      <c r="AK864" s="27"/>
      <c r="AL864" s="26"/>
      <c r="AM864" s="27"/>
      <c r="AN864" s="26"/>
      <c r="AO864" s="27"/>
      <c r="AP864" s="26"/>
      <c r="AQ864" s="27"/>
      <c r="AR864" s="26"/>
      <c r="AS864" s="27"/>
      <c r="AT864" s="26"/>
      <c r="AU864" s="27"/>
      <c r="AV864" s="26"/>
    </row>
    <row r="865" spans="1:48" s="10" customFormat="1" ht="13.2" x14ac:dyDescent="0.25">
      <c r="A865" s="19"/>
      <c r="B865" s="20"/>
      <c r="C865" s="21"/>
      <c r="E865" s="17"/>
      <c r="F865" s="15">
        <f>SUM(F858:F864)</f>
        <v>453.8</v>
      </c>
      <c r="G865" s="17"/>
      <c r="H865" s="15"/>
      <c r="I865" s="17"/>
      <c r="J865" s="15">
        <f>SUM(J858:J864)</f>
        <v>650.59999999999991</v>
      </c>
      <c r="K865" s="18"/>
      <c r="L865" s="15">
        <f>SUM(L858:L864)</f>
        <v>601.30000000000007</v>
      </c>
      <c r="M865" s="17"/>
      <c r="N865" s="15">
        <f>SUM(N858:N864)</f>
        <v>703</v>
      </c>
      <c r="O865" s="17"/>
      <c r="P865" s="15">
        <f>SUM(P858:P864)</f>
        <v>512.70000000000005</v>
      </c>
      <c r="Q865" s="17"/>
      <c r="R865" s="15">
        <f>SUM(R858:R864)</f>
        <v>424.7</v>
      </c>
      <c r="S865" s="17"/>
      <c r="T865" s="15">
        <f>SUM(T858:T864)</f>
        <v>601.1</v>
      </c>
      <c r="U865" s="17"/>
      <c r="V865" s="15">
        <f>SUM(V858:V864)</f>
        <v>481.2</v>
      </c>
      <c r="W865" s="17"/>
      <c r="X865" s="15">
        <f>SUM(X858:X864)</f>
        <v>425.80000000000007</v>
      </c>
      <c r="Y865" s="17"/>
      <c r="Z865" s="15">
        <f>SUM(Z858:Z864)</f>
        <v>925.50000000000011</v>
      </c>
      <c r="AA865" s="17"/>
      <c r="AB865" s="15">
        <f>SUM(AB858:AB864)</f>
        <v>471.1</v>
      </c>
      <c r="AC865" s="17"/>
      <c r="AD865" s="15">
        <f>SUM(AD858:AD864)</f>
        <v>540.70000000000005</v>
      </c>
      <c r="AE865" s="17"/>
      <c r="AF865" s="15">
        <f>SUM(AF858:AF864)</f>
        <v>502.90000000000009</v>
      </c>
      <c r="AG865" s="17"/>
      <c r="AH865" s="15">
        <f>SUM(AH858:AH864)</f>
        <v>440.3</v>
      </c>
      <c r="AI865" s="17"/>
      <c r="AJ865" s="15">
        <f>SUM(AJ858:AJ864)</f>
        <v>497.5</v>
      </c>
      <c r="AK865" s="17"/>
      <c r="AL865" s="15">
        <f>SUM(AL858:AL864)</f>
        <v>542.80000000000007</v>
      </c>
      <c r="AM865" s="17"/>
      <c r="AN865" s="15">
        <f>SUM(AN858:AN864)</f>
        <v>680.19999999999993</v>
      </c>
      <c r="AO865" s="18"/>
      <c r="AP865" s="15">
        <f>SUM(AP858:AP864)</f>
        <v>540.10000000000014</v>
      </c>
      <c r="AQ865" s="18"/>
      <c r="AR865" s="15">
        <f>SUM(AR858:AR864)</f>
        <v>598.5</v>
      </c>
      <c r="AS865" s="17"/>
      <c r="AT865" s="15">
        <f>SUM(AT858:AT864)</f>
        <v>615</v>
      </c>
      <c r="AU865" s="17"/>
      <c r="AV865" s="15">
        <f>SUM(AV858:AV864)</f>
        <v>529.90000000000009</v>
      </c>
    </row>
    <row r="866" spans="1:48" x14ac:dyDescent="0.25">
      <c r="A866" s="12"/>
      <c r="B866" s="13"/>
      <c r="C866" s="14"/>
      <c r="E866" s="27"/>
      <c r="F866" s="26"/>
      <c r="G866" s="27"/>
      <c r="H866" s="26"/>
      <c r="I866" s="27"/>
      <c r="J866" s="26"/>
      <c r="K866" s="28"/>
      <c r="L866" s="26"/>
      <c r="M866" s="27"/>
      <c r="N866" s="26"/>
      <c r="O866" s="27"/>
      <c r="P866" s="26"/>
      <c r="Q866" s="27"/>
      <c r="R866" s="26"/>
      <c r="S866" s="27"/>
      <c r="T866" s="26"/>
      <c r="U866" s="27"/>
      <c r="V866" s="26"/>
      <c r="W866" s="27"/>
      <c r="X866" s="26"/>
      <c r="Y866" s="27"/>
      <c r="Z866" s="26"/>
      <c r="AA866" s="27"/>
      <c r="AB866" s="26"/>
      <c r="AC866" s="27"/>
      <c r="AD866" s="26"/>
      <c r="AE866" s="27"/>
      <c r="AF866" s="26"/>
      <c r="AG866" s="27"/>
      <c r="AH866" s="26"/>
      <c r="AI866" s="27"/>
      <c r="AJ866" s="26"/>
      <c r="AK866" s="27"/>
      <c r="AL866" s="26"/>
      <c r="AM866" s="27"/>
      <c r="AN866" s="26"/>
      <c r="AO866" s="28"/>
      <c r="AP866" s="26"/>
      <c r="AQ866" s="28"/>
      <c r="AR866" s="26"/>
      <c r="AS866" s="27"/>
      <c r="AT866" s="26"/>
      <c r="AU866" s="27"/>
      <c r="AV866" s="26"/>
    </row>
    <row r="867" spans="1:48" s="16" customFormat="1" x14ac:dyDescent="0.25">
      <c r="A867" s="12"/>
      <c r="B867" s="13"/>
      <c r="C867" s="14"/>
      <c r="E867" s="114" t="s">
        <v>163</v>
      </c>
      <c r="F867" s="115">
        <v>92</v>
      </c>
      <c r="G867" s="27"/>
      <c r="H867" s="26"/>
      <c r="I867" s="114" t="s">
        <v>163</v>
      </c>
      <c r="J867" s="115">
        <v>44</v>
      </c>
      <c r="K867" s="114" t="s">
        <v>163</v>
      </c>
      <c r="L867" s="115">
        <v>44</v>
      </c>
      <c r="M867" s="114" t="s">
        <v>163</v>
      </c>
      <c r="N867" s="115">
        <v>44</v>
      </c>
      <c r="O867" s="114" t="s">
        <v>163</v>
      </c>
      <c r="P867" s="115">
        <v>92</v>
      </c>
      <c r="Q867" s="114" t="s">
        <v>163</v>
      </c>
      <c r="R867" s="115">
        <v>92</v>
      </c>
      <c r="S867" s="114" t="s">
        <v>163</v>
      </c>
      <c r="T867" s="115">
        <v>44</v>
      </c>
      <c r="U867" s="114" t="s">
        <v>163</v>
      </c>
      <c r="V867" s="115">
        <v>92</v>
      </c>
      <c r="W867" s="114" t="s">
        <v>163</v>
      </c>
      <c r="X867" s="115">
        <v>92</v>
      </c>
      <c r="Y867" s="114" t="s">
        <v>163</v>
      </c>
      <c r="Z867" s="115">
        <v>44</v>
      </c>
      <c r="AA867" s="114" t="s">
        <v>163</v>
      </c>
      <c r="AB867" s="115">
        <v>92</v>
      </c>
      <c r="AC867" s="114" t="s">
        <v>163</v>
      </c>
      <c r="AD867" s="115">
        <v>92</v>
      </c>
      <c r="AE867" s="114" t="s">
        <v>163</v>
      </c>
      <c r="AF867" s="115">
        <v>92</v>
      </c>
      <c r="AG867" s="114" t="s">
        <v>163</v>
      </c>
      <c r="AH867" s="115">
        <v>92</v>
      </c>
      <c r="AI867" s="114" t="s">
        <v>163</v>
      </c>
      <c r="AJ867" s="115">
        <v>44</v>
      </c>
      <c r="AK867" s="114" t="s">
        <v>163</v>
      </c>
      <c r="AL867" s="115">
        <v>92</v>
      </c>
      <c r="AM867" s="114" t="s">
        <v>163</v>
      </c>
      <c r="AN867" s="115">
        <v>92</v>
      </c>
      <c r="AO867" s="114" t="s">
        <v>163</v>
      </c>
      <c r="AP867" s="115">
        <v>44</v>
      </c>
      <c r="AQ867" s="114" t="s">
        <v>163</v>
      </c>
      <c r="AR867" s="115">
        <v>44</v>
      </c>
      <c r="AS867" s="114" t="s">
        <v>163</v>
      </c>
      <c r="AT867" s="115">
        <v>92</v>
      </c>
      <c r="AU867" s="114" t="s">
        <v>163</v>
      </c>
      <c r="AV867" s="115">
        <v>92</v>
      </c>
    </row>
    <row r="868" spans="1:48" s="16" customFormat="1" x14ac:dyDescent="0.25">
      <c r="A868" s="12"/>
      <c r="B868" s="13"/>
      <c r="C868" s="14"/>
      <c r="E868" s="110" t="s">
        <v>278</v>
      </c>
      <c r="F868" s="111">
        <v>9.5</v>
      </c>
      <c r="G868" s="27"/>
      <c r="H868" s="26"/>
      <c r="I868" s="110" t="s">
        <v>278</v>
      </c>
      <c r="J868" s="111">
        <v>9.5</v>
      </c>
      <c r="K868" s="27"/>
      <c r="L868" s="26"/>
      <c r="M868" s="110" t="s">
        <v>278</v>
      </c>
      <c r="N868" s="111">
        <v>9.5</v>
      </c>
      <c r="O868" s="27"/>
      <c r="P868" s="26"/>
      <c r="Q868" s="27"/>
      <c r="R868" s="26"/>
      <c r="S868" s="110" t="s">
        <v>278</v>
      </c>
      <c r="T868" s="111">
        <v>9.5</v>
      </c>
      <c r="U868" s="27"/>
      <c r="V868" s="26"/>
      <c r="W868" s="27"/>
      <c r="X868" s="26"/>
      <c r="Y868" s="110" t="s">
        <v>278</v>
      </c>
      <c r="Z868" s="111">
        <v>9.5</v>
      </c>
      <c r="AA868" s="27"/>
      <c r="AB868" s="26"/>
      <c r="AC868" s="110" t="s">
        <v>278</v>
      </c>
      <c r="AD868" s="111">
        <v>9.5</v>
      </c>
      <c r="AE868" s="27"/>
      <c r="AF868" s="26"/>
      <c r="AG868" s="27"/>
      <c r="AH868" s="26"/>
      <c r="AI868" s="27"/>
      <c r="AJ868" s="26"/>
      <c r="AK868" s="27"/>
      <c r="AL868" s="26"/>
      <c r="AM868" s="110" t="s">
        <v>278</v>
      </c>
      <c r="AN868" s="111">
        <v>9.5</v>
      </c>
      <c r="AO868" s="110" t="s">
        <v>278</v>
      </c>
      <c r="AP868" s="111">
        <v>9.5</v>
      </c>
      <c r="AQ868" s="27"/>
      <c r="AR868" s="26"/>
      <c r="AS868" s="27"/>
      <c r="AT868" s="26"/>
      <c r="AU868" s="27"/>
      <c r="AV868" s="26"/>
    </row>
    <row r="869" spans="1:48" x14ac:dyDescent="0.25">
      <c r="A869" s="12"/>
      <c r="B869" s="13"/>
      <c r="C869" s="14"/>
      <c r="E869" s="27"/>
      <c r="F869" s="26"/>
      <c r="G869" s="27"/>
      <c r="H869" s="26"/>
      <c r="I869" s="27"/>
      <c r="J869" s="26"/>
      <c r="K869" s="28"/>
      <c r="L869" s="26"/>
      <c r="M869" s="27"/>
      <c r="N869" s="26"/>
      <c r="O869" s="27"/>
      <c r="P869" s="26"/>
      <c r="Q869" s="27"/>
      <c r="R869" s="26"/>
      <c r="S869" s="27"/>
      <c r="T869" s="26"/>
      <c r="U869" s="27"/>
      <c r="V869" s="26"/>
      <c r="W869" s="27"/>
      <c r="X869" s="26"/>
      <c r="Y869" s="27"/>
      <c r="Z869" s="26"/>
      <c r="AA869" s="27"/>
      <c r="AB869" s="26"/>
      <c r="AC869" s="27"/>
      <c r="AD869" s="26"/>
      <c r="AE869" s="27"/>
      <c r="AF869" s="26"/>
      <c r="AG869" s="27"/>
      <c r="AH869" s="26"/>
      <c r="AI869" s="27"/>
      <c r="AJ869" s="26"/>
      <c r="AK869" s="27"/>
      <c r="AL869" s="26"/>
      <c r="AM869" s="27"/>
      <c r="AN869" s="26"/>
      <c r="AO869" s="28"/>
      <c r="AP869" s="26"/>
      <c r="AQ869" s="28"/>
      <c r="AR869" s="26"/>
      <c r="AS869" s="27"/>
      <c r="AT869" s="26"/>
      <c r="AU869" s="27"/>
      <c r="AV869" s="26"/>
    </row>
    <row r="870" spans="1:48" s="10" customFormat="1" ht="13.2" x14ac:dyDescent="0.25">
      <c r="A870" s="19"/>
      <c r="B870" s="20"/>
      <c r="C870" s="22" t="s">
        <v>41</v>
      </c>
      <c r="D870" s="23"/>
      <c r="E870" s="24"/>
      <c r="F870" s="25">
        <f>SUM(F865:F869)</f>
        <v>555.29999999999995</v>
      </c>
      <c r="G870" s="24"/>
      <c r="H870" s="25"/>
      <c r="I870" s="24"/>
      <c r="J870" s="25">
        <f>SUM(J865:J869)</f>
        <v>704.09999999999991</v>
      </c>
      <c r="K870" s="24"/>
      <c r="L870" s="25">
        <f>SUM(L865:L869)</f>
        <v>645.30000000000007</v>
      </c>
      <c r="M870" s="24"/>
      <c r="N870" s="25">
        <f>SUM(N865:N869)</f>
        <v>756.5</v>
      </c>
      <c r="O870" s="24"/>
      <c r="P870" s="25">
        <f>SUM(P865:P869)</f>
        <v>604.70000000000005</v>
      </c>
      <c r="Q870" s="24"/>
      <c r="R870" s="25">
        <f>SUM(R865:R869)</f>
        <v>516.70000000000005</v>
      </c>
      <c r="S870" s="24"/>
      <c r="T870" s="25">
        <f>SUM(T865:T869)</f>
        <v>654.6</v>
      </c>
      <c r="U870" s="24"/>
      <c r="V870" s="25">
        <f>SUM(V865:V869)</f>
        <v>573.20000000000005</v>
      </c>
      <c r="W870" s="24"/>
      <c r="X870" s="25">
        <f>SUM(X865:X869)</f>
        <v>517.80000000000007</v>
      </c>
      <c r="Y870" s="24"/>
      <c r="Z870" s="25">
        <f>SUM(Z865:Z869)</f>
        <v>979.00000000000011</v>
      </c>
      <c r="AA870" s="24"/>
      <c r="AB870" s="25">
        <f>SUM(AB865:AB869)</f>
        <v>563.1</v>
      </c>
      <c r="AC870" s="24"/>
      <c r="AD870" s="25">
        <f>SUM(AD865:AD869)</f>
        <v>642.20000000000005</v>
      </c>
      <c r="AE870" s="24"/>
      <c r="AF870" s="25">
        <f>SUM(AF865:AF869)</f>
        <v>594.90000000000009</v>
      </c>
      <c r="AG870" s="24"/>
      <c r="AH870" s="25">
        <f>SUM(AH865:AH869)</f>
        <v>532.29999999999995</v>
      </c>
      <c r="AI870" s="24"/>
      <c r="AJ870" s="25">
        <f>SUM(AJ865:AJ869)</f>
        <v>541.5</v>
      </c>
      <c r="AK870" s="24"/>
      <c r="AL870" s="25">
        <f>SUM(AL865:AL869)</f>
        <v>634.80000000000007</v>
      </c>
      <c r="AM870" s="24"/>
      <c r="AN870" s="25">
        <f>SUM(AN865:AN869)</f>
        <v>781.69999999999993</v>
      </c>
      <c r="AO870" s="24"/>
      <c r="AP870" s="25">
        <f>SUM(AP865:AP869)</f>
        <v>593.60000000000014</v>
      </c>
      <c r="AQ870" s="24"/>
      <c r="AR870" s="25">
        <f>SUM(AR865:AR869)</f>
        <v>642.5</v>
      </c>
      <c r="AS870" s="24"/>
      <c r="AT870" s="25">
        <f>SUM(AT865:AT869)</f>
        <v>707</v>
      </c>
      <c r="AU870" s="24"/>
      <c r="AV870" s="25">
        <f>SUM(AV865:AV869)</f>
        <v>621.90000000000009</v>
      </c>
    </row>
    <row r="871" spans="1:48" x14ac:dyDescent="0.25">
      <c r="A871" s="12"/>
      <c r="B871" s="13"/>
      <c r="C871" s="14"/>
      <c r="E871" s="29"/>
      <c r="F871" s="30"/>
      <c r="G871" s="29"/>
      <c r="H871" s="30"/>
      <c r="I871" s="29"/>
      <c r="J871" s="30"/>
      <c r="K871" s="31"/>
      <c r="L871" s="30"/>
      <c r="M871" s="29"/>
      <c r="N871" s="30"/>
      <c r="O871" s="29"/>
      <c r="P871" s="30"/>
      <c r="Q871" s="29"/>
      <c r="R871" s="30"/>
      <c r="S871" s="29"/>
      <c r="T871" s="30"/>
      <c r="U871" s="29"/>
      <c r="V871" s="30"/>
      <c r="W871" s="29"/>
      <c r="X871" s="30"/>
      <c r="Y871" s="29"/>
      <c r="Z871" s="30"/>
      <c r="AA871" s="29"/>
      <c r="AB871" s="30"/>
      <c r="AC871" s="29"/>
      <c r="AD871" s="30"/>
      <c r="AE871" s="29"/>
      <c r="AF871" s="30"/>
      <c r="AG871" s="29"/>
      <c r="AH871" s="30"/>
      <c r="AI871" s="29"/>
      <c r="AJ871" s="30"/>
      <c r="AK871" s="29"/>
      <c r="AL871" s="30"/>
      <c r="AM871" s="29"/>
      <c r="AN871" s="30"/>
      <c r="AO871" s="31"/>
      <c r="AP871" s="30"/>
      <c r="AQ871" s="31"/>
      <c r="AR871" s="30"/>
      <c r="AS871" s="29"/>
      <c r="AT871" s="30"/>
      <c r="AU871" s="29"/>
      <c r="AV871" s="30"/>
    </row>
    <row r="873" spans="1:48" x14ac:dyDescent="0.25">
      <c r="A873" s="119">
        <v>46230</v>
      </c>
      <c r="B873" s="120">
        <v>500</v>
      </c>
      <c r="C873" s="121" t="s">
        <v>60</v>
      </c>
      <c r="E873" s="110" t="s">
        <v>254</v>
      </c>
      <c r="F873" s="111">
        <v>5.6</v>
      </c>
      <c r="G873" s="27" t="s">
        <v>182</v>
      </c>
      <c r="H873" s="26">
        <v>25.3</v>
      </c>
      <c r="I873" s="27" t="s">
        <v>240</v>
      </c>
      <c r="J873" s="26">
        <v>29.1</v>
      </c>
      <c r="K873" s="27" t="s">
        <v>182</v>
      </c>
      <c r="L873" s="26">
        <v>25.3</v>
      </c>
      <c r="M873" s="27" t="s">
        <v>182</v>
      </c>
      <c r="N873" s="26">
        <v>25.3</v>
      </c>
      <c r="O873" s="110" t="s">
        <v>254</v>
      </c>
      <c r="P873" s="111">
        <v>5.6</v>
      </c>
      <c r="Q873" s="110" t="s">
        <v>254</v>
      </c>
      <c r="R873" s="111">
        <v>5.6</v>
      </c>
      <c r="S873" s="27" t="s">
        <v>182</v>
      </c>
      <c r="T873" s="26">
        <v>25.3</v>
      </c>
      <c r="U873" s="110" t="s">
        <v>192</v>
      </c>
      <c r="V873" s="111">
        <v>5</v>
      </c>
      <c r="W873" s="27" t="s">
        <v>182</v>
      </c>
      <c r="X873" s="26">
        <v>25.3</v>
      </c>
      <c r="Y873" s="27" t="s">
        <v>182</v>
      </c>
      <c r="Z873" s="26">
        <v>25.3</v>
      </c>
      <c r="AA873" s="27" t="s">
        <v>240</v>
      </c>
      <c r="AB873" s="26">
        <v>29.1</v>
      </c>
      <c r="AC873" s="27" t="s">
        <v>182</v>
      </c>
      <c r="AD873" s="26">
        <v>25.3</v>
      </c>
      <c r="AE873" s="110" t="s">
        <v>238</v>
      </c>
      <c r="AF873" s="111">
        <v>6.6</v>
      </c>
      <c r="AG873" s="27" t="s">
        <v>182</v>
      </c>
      <c r="AH873" s="26">
        <v>25.3</v>
      </c>
      <c r="AI873" s="27" t="s">
        <v>182</v>
      </c>
      <c r="AJ873" s="26">
        <v>25.3</v>
      </c>
      <c r="AK873" s="27" t="s">
        <v>182</v>
      </c>
      <c r="AL873" s="26">
        <v>25.3</v>
      </c>
      <c r="AM873" s="27" t="s">
        <v>182</v>
      </c>
      <c r="AN873" s="26">
        <v>25.3</v>
      </c>
      <c r="AO873" s="27" t="s">
        <v>242</v>
      </c>
      <c r="AP873" s="26">
        <v>33.299999999999997</v>
      </c>
      <c r="AQ873" s="27" t="s">
        <v>240</v>
      </c>
      <c r="AR873" s="26">
        <v>29.1</v>
      </c>
      <c r="AS873" s="27" t="s">
        <v>240</v>
      </c>
      <c r="AT873" s="26">
        <v>29.1</v>
      </c>
      <c r="AU873" s="110" t="s">
        <v>192</v>
      </c>
      <c r="AV873" s="111">
        <v>5</v>
      </c>
    </row>
    <row r="874" spans="1:48" x14ac:dyDescent="0.25">
      <c r="A874" s="12"/>
      <c r="B874" s="13"/>
      <c r="C874" s="14"/>
      <c r="E874" s="27" t="s">
        <v>240</v>
      </c>
      <c r="F874" s="26">
        <v>29.1</v>
      </c>
      <c r="G874" s="27" t="s">
        <v>242</v>
      </c>
      <c r="H874" s="26">
        <v>33.299999999999997</v>
      </c>
      <c r="I874" s="27" t="s">
        <v>177</v>
      </c>
      <c r="J874" s="26">
        <v>25.8</v>
      </c>
      <c r="K874" s="27" t="s">
        <v>242</v>
      </c>
      <c r="L874" s="26">
        <v>33.299999999999997</v>
      </c>
      <c r="M874" s="27" t="s">
        <v>240</v>
      </c>
      <c r="N874" s="26">
        <v>29.1</v>
      </c>
      <c r="O874" s="27" t="s">
        <v>240</v>
      </c>
      <c r="P874" s="26">
        <v>29.1</v>
      </c>
      <c r="Q874" s="27" t="s">
        <v>240</v>
      </c>
      <c r="R874" s="26">
        <v>29.1</v>
      </c>
      <c r="S874" s="27" t="s">
        <v>240</v>
      </c>
      <c r="T874" s="26">
        <v>29.1</v>
      </c>
      <c r="U874" s="27" t="s">
        <v>240</v>
      </c>
      <c r="V874" s="26">
        <v>29.1</v>
      </c>
      <c r="W874" s="27" t="s">
        <v>170</v>
      </c>
      <c r="X874" s="26">
        <v>25</v>
      </c>
      <c r="Y874" s="27" t="s">
        <v>170</v>
      </c>
      <c r="Z874" s="26">
        <v>25</v>
      </c>
      <c r="AA874" s="27" t="s">
        <v>242</v>
      </c>
      <c r="AB874" s="26">
        <v>33.299999999999997</v>
      </c>
      <c r="AC874" s="110" t="s">
        <v>174</v>
      </c>
      <c r="AD874" s="111">
        <v>-3</v>
      </c>
      <c r="AE874" s="27" t="s">
        <v>182</v>
      </c>
      <c r="AF874" s="26">
        <v>25.3</v>
      </c>
      <c r="AG874" s="110" t="s">
        <v>254</v>
      </c>
      <c r="AH874" s="111">
        <v>5.6</v>
      </c>
      <c r="AI874" s="27" t="s">
        <v>242</v>
      </c>
      <c r="AJ874" s="26">
        <v>33.299999999999997</v>
      </c>
      <c r="AK874" s="27" t="s">
        <v>240</v>
      </c>
      <c r="AL874" s="26">
        <v>29.1</v>
      </c>
      <c r="AM874" s="27" t="s">
        <v>240</v>
      </c>
      <c r="AN874" s="26">
        <v>29.1</v>
      </c>
      <c r="AO874" s="27" t="s">
        <v>177</v>
      </c>
      <c r="AP874" s="26">
        <v>25.8</v>
      </c>
      <c r="AQ874" s="27" t="s">
        <v>177</v>
      </c>
      <c r="AR874" s="26">
        <v>25.8</v>
      </c>
      <c r="AS874" s="27" t="s">
        <v>177</v>
      </c>
      <c r="AT874" s="26">
        <v>25.8</v>
      </c>
      <c r="AU874" s="27" t="s">
        <v>182</v>
      </c>
      <c r="AV874" s="26">
        <v>25.3</v>
      </c>
    </row>
    <row r="875" spans="1:48" x14ac:dyDescent="0.25">
      <c r="A875" s="12"/>
      <c r="B875" s="13"/>
      <c r="C875" s="14"/>
      <c r="E875" s="27" t="s">
        <v>186</v>
      </c>
      <c r="F875" s="26">
        <v>30.1</v>
      </c>
      <c r="G875" s="27" t="s">
        <v>222</v>
      </c>
      <c r="H875" s="26">
        <v>46.8</v>
      </c>
      <c r="I875" s="27" t="s">
        <v>170</v>
      </c>
      <c r="J875" s="26">
        <v>25</v>
      </c>
      <c r="K875" s="27" t="s">
        <v>177</v>
      </c>
      <c r="L875" s="26">
        <v>25.8</v>
      </c>
      <c r="M875" s="27" t="s">
        <v>242</v>
      </c>
      <c r="N875" s="26">
        <v>33.299999999999997</v>
      </c>
      <c r="O875" s="27" t="s">
        <v>170</v>
      </c>
      <c r="P875" s="26">
        <v>25</v>
      </c>
      <c r="Q875" s="27" t="s">
        <v>177</v>
      </c>
      <c r="R875" s="26">
        <v>25.8</v>
      </c>
      <c r="S875" s="27" t="s">
        <v>242</v>
      </c>
      <c r="T875" s="26">
        <v>33.299999999999997</v>
      </c>
      <c r="U875" s="27" t="s">
        <v>242</v>
      </c>
      <c r="V875" s="26">
        <v>33.299999999999997</v>
      </c>
      <c r="W875" s="27" t="s">
        <v>344</v>
      </c>
      <c r="X875" s="26">
        <v>29.1</v>
      </c>
      <c r="Y875" s="110" t="s">
        <v>172</v>
      </c>
      <c r="Z875" s="111">
        <v>3.7</v>
      </c>
      <c r="AA875" s="27" t="s">
        <v>209</v>
      </c>
      <c r="AB875" s="26">
        <v>23.6</v>
      </c>
      <c r="AC875" s="27" t="s">
        <v>242</v>
      </c>
      <c r="AD875" s="26">
        <v>33.299999999999997</v>
      </c>
      <c r="AE875" s="27" t="s">
        <v>177</v>
      </c>
      <c r="AF875" s="26">
        <v>25.8</v>
      </c>
      <c r="AG875" s="110" t="s">
        <v>214</v>
      </c>
      <c r="AH875" s="111">
        <v>9.6</v>
      </c>
      <c r="AI875" s="27" t="s">
        <v>177</v>
      </c>
      <c r="AJ875" s="26">
        <v>25.8</v>
      </c>
      <c r="AK875" s="27" t="s">
        <v>242</v>
      </c>
      <c r="AL875" s="26">
        <v>33.299999999999997</v>
      </c>
      <c r="AM875" s="27" t="s">
        <v>186</v>
      </c>
      <c r="AN875" s="26">
        <v>30.1</v>
      </c>
      <c r="AO875" s="27" t="s">
        <v>165</v>
      </c>
      <c r="AP875" s="26">
        <v>29.8</v>
      </c>
      <c r="AQ875" s="27" t="s">
        <v>209</v>
      </c>
      <c r="AR875" s="26">
        <v>23.6</v>
      </c>
      <c r="AS875" s="27" t="s">
        <v>209</v>
      </c>
      <c r="AT875" s="26">
        <v>23.6</v>
      </c>
      <c r="AU875" s="27" t="s">
        <v>240</v>
      </c>
      <c r="AV875" s="26">
        <v>29.1</v>
      </c>
    </row>
    <row r="876" spans="1:48" x14ac:dyDescent="0.25">
      <c r="A876" s="12"/>
      <c r="B876" s="13"/>
      <c r="C876" s="14"/>
      <c r="E876" s="27" t="s">
        <v>165</v>
      </c>
      <c r="F876" s="26">
        <v>29.8</v>
      </c>
      <c r="G876" s="27" t="s">
        <v>177</v>
      </c>
      <c r="H876" s="26">
        <v>25.8</v>
      </c>
      <c r="I876" s="110" t="s">
        <v>172</v>
      </c>
      <c r="J876" s="111">
        <v>3.7</v>
      </c>
      <c r="K876" s="27" t="s">
        <v>209</v>
      </c>
      <c r="L876" s="26">
        <v>23.6</v>
      </c>
      <c r="M876" s="27" t="s">
        <v>177</v>
      </c>
      <c r="N876" s="26">
        <v>25.8</v>
      </c>
      <c r="O876" s="27" t="s">
        <v>209</v>
      </c>
      <c r="P876" s="26">
        <v>23.6</v>
      </c>
      <c r="Q876" s="27" t="s">
        <v>209</v>
      </c>
      <c r="R876" s="26">
        <v>23.6</v>
      </c>
      <c r="S876" s="110" t="s">
        <v>172</v>
      </c>
      <c r="T876" s="111">
        <v>3.7</v>
      </c>
      <c r="U876" s="27" t="s">
        <v>165</v>
      </c>
      <c r="V876" s="26">
        <v>29.8</v>
      </c>
      <c r="W876" s="27" t="s">
        <v>209</v>
      </c>
      <c r="X876" s="26">
        <v>23.6</v>
      </c>
      <c r="Y876" s="27" t="s">
        <v>209</v>
      </c>
      <c r="Z876" s="26">
        <v>23.6</v>
      </c>
      <c r="AA876" s="110" t="s">
        <v>194</v>
      </c>
      <c r="AB876" s="111">
        <v>5.0999999999999996</v>
      </c>
      <c r="AC876" s="27" t="s">
        <v>177</v>
      </c>
      <c r="AD876" s="26">
        <v>25.8</v>
      </c>
      <c r="AE876" s="27" t="s">
        <v>209</v>
      </c>
      <c r="AF876" s="26">
        <v>23.6</v>
      </c>
      <c r="AG876" s="110" t="s">
        <v>172</v>
      </c>
      <c r="AH876" s="111">
        <v>3.7</v>
      </c>
      <c r="AI876" s="110" t="s">
        <v>172</v>
      </c>
      <c r="AJ876" s="111">
        <v>3.7</v>
      </c>
      <c r="AK876" s="27" t="s">
        <v>165</v>
      </c>
      <c r="AL876" s="26">
        <v>29.8</v>
      </c>
      <c r="AM876" s="27" t="s">
        <v>177</v>
      </c>
      <c r="AN876" s="26">
        <v>25.8</v>
      </c>
      <c r="AO876" s="110" t="s">
        <v>172</v>
      </c>
      <c r="AP876" s="111">
        <v>3.7</v>
      </c>
      <c r="AQ876" s="110" t="s">
        <v>343</v>
      </c>
      <c r="AR876" s="111">
        <v>0.3</v>
      </c>
      <c r="AS876" s="110" t="s">
        <v>194</v>
      </c>
      <c r="AT876" s="111">
        <v>5.0999999999999996</v>
      </c>
      <c r="AU876" s="27" t="s">
        <v>165</v>
      </c>
      <c r="AV876" s="26">
        <v>29.8</v>
      </c>
    </row>
    <row r="877" spans="1:48" x14ac:dyDescent="0.25">
      <c r="A877" s="12"/>
      <c r="B877" s="13"/>
      <c r="C877" s="14"/>
      <c r="E877" s="110" t="s">
        <v>194</v>
      </c>
      <c r="F877" s="111">
        <v>5.0999999999999996</v>
      </c>
      <c r="G877" s="27" t="s">
        <v>170</v>
      </c>
      <c r="H877" s="26">
        <v>25</v>
      </c>
      <c r="I877" s="27" t="s">
        <v>260</v>
      </c>
      <c r="J877" s="26">
        <v>27.3</v>
      </c>
      <c r="K877" s="110" t="s">
        <v>194</v>
      </c>
      <c r="L877" s="111">
        <v>5.0999999999999996</v>
      </c>
      <c r="M877" s="110" t="s">
        <v>172</v>
      </c>
      <c r="N877" s="111">
        <v>3.7</v>
      </c>
      <c r="O877" s="27" t="s">
        <v>260</v>
      </c>
      <c r="P877" s="26">
        <v>27.3</v>
      </c>
      <c r="Q877" s="110" t="s">
        <v>194</v>
      </c>
      <c r="R877" s="111">
        <v>5.0999999999999996</v>
      </c>
      <c r="S877" s="110" t="s">
        <v>343</v>
      </c>
      <c r="T877" s="111">
        <v>0.3</v>
      </c>
      <c r="U877" s="27" t="s">
        <v>209</v>
      </c>
      <c r="V877" s="26">
        <v>23.6</v>
      </c>
      <c r="W877" s="110" t="s">
        <v>194</v>
      </c>
      <c r="X877" s="111">
        <v>5.0999999999999996</v>
      </c>
      <c r="Y877" s="110" t="s">
        <v>343</v>
      </c>
      <c r="Z877" s="111">
        <v>0.3</v>
      </c>
      <c r="AA877" s="110" t="s">
        <v>198</v>
      </c>
      <c r="AB877" s="111">
        <v>0.2</v>
      </c>
      <c r="AC877" s="110" t="s">
        <v>172</v>
      </c>
      <c r="AD877" s="111">
        <v>3.7</v>
      </c>
      <c r="AE877" s="110" t="s">
        <v>194</v>
      </c>
      <c r="AF877" s="111">
        <v>5.0999999999999996</v>
      </c>
      <c r="AG877" s="27" t="s">
        <v>209</v>
      </c>
      <c r="AH877" s="26">
        <v>23.6</v>
      </c>
      <c r="AI877" s="27" t="s">
        <v>209</v>
      </c>
      <c r="AJ877" s="26">
        <v>23.6</v>
      </c>
      <c r="AK877" s="27" t="s">
        <v>209</v>
      </c>
      <c r="AL877" s="26">
        <v>23.6</v>
      </c>
      <c r="AM877" s="110" t="s">
        <v>194</v>
      </c>
      <c r="AN877" s="111">
        <v>5.0999999999999996</v>
      </c>
      <c r="AO877" s="27" t="s">
        <v>209</v>
      </c>
      <c r="AP877" s="26">
        <v>23.6</v>
      </c>
      <c r="AQ877" s="110" t="s">
        <v>194</v>
      </c>
      <c r="AR877" s="111">
        <v>5.0999999999999996</v>
      </c>
      <c r="AS877" s="110" t="s">
        <v>198</v>
      </c>
      <c r="AT877" s="111">
        <v>0.2</v>
      </c>
      <c r="AU877" s="110" t="s">
        <v>181</v>
      </c>
      <c r="AV877" s="111">
        <v>7.5</v>
      </c>
    </row>
    <row r="878" spans="1:48" x14ac:dyDescent="0.25">
      <c r="A878" s="12"/>
      <c r="B878" s="13"/>
      <c r="C878" s="14"/>
      <c r="E878" s="110" t="s">
        <v>198</v>
      </c>
      <c r="F878" s="111">
        <v>0.2</v>
      </c>
      <c r="G878" s="27" t="s">
        <v>209</v>
      </c>
      <c r="H878" s="26">
        <v>23.6</v>
      </c>
      <c r="I878" s="110" t="s">
        <v>198</v>
      </c>
      <c r="J878" s="111">
        <v>0.2</v>
      </c>
      <c r="K878" s="110" t="s">
        <v>198</v>
      </c>
      <c r="L878" s="111">
        <v>0.2</v>
      </c>
      <c r="M878" s="110" t="s">
        <v>194</v>
      </c>
      <c r="N878" s="111">
        <v>5.0999999999999996</v>
      </c>
      <c r="O878" s="110" t="s">
        <v>194</v>
      </c>
      <c r="P878" s="111">
        <v>5.0999999999999996</v>
      </c>
      <c r="Q878" s="110" t="s">
        <v>198</v>
      </c>
      <c r="R878" s="111">
        <v>0.2</v>
      </c>
      <c r="S878" s="110" t="s">
        <v>194</v>
      </c>
      <c r="T878" s="111">
        <v>5.0999999999999996</v>
      </c>
      <c r="U878" s="110" t="s">
        <v>194</v>
      </c>
      <c r="V878" s="111">
        <v>5.0999999999999996</v>
      </c>
      <c r="W878" s="110" t="s">
        <v>198</v>
      </c>
      <c r="X878" s="111">
        <v>0.2</v>
      </c>
      <c r="Y878" s="110" t="s">
        <v>194</v>
      </c>
      <c r="Z878" s="111">
        <v>5.0999999999999996</v>
      </c>
      <c r="AA878" s="110" t="s">
        <v>215</v>
      </c>
      <c r="AB878" s="111">
        <v>9.6999999999999993</v>
      </c>
      <c r="AC878" s="27" t="s">
        <v>209</v>
      </c>
      <c r="AD878" s="26">
        <v>23.6</v>
      </c>
      <c r="AE878" s="110" t="s">
        <v>198</v>
      </c>
      <c r="AF878" s="111">
        <v>0.2</v>
      </c>
      <c r="AG878" s="110" t="s">
        <v>198</v>
      </c>
      <c r="AH878" s="111">
        <v>0.2</v>
      </c>
      <c r="AI878" s="110" t="s">
        <v>198</v>
      </c>
      <c r="AJ878" s="111">
        <v>0.2</v>
      </c>
      <c r="AK878" s="110" t="s">
        <v>194</v>
      </c>
      <c r="AL878" s="111">
        <v>5.0999999999999996</v>
      </c>
      <c r="AM878" s="110" t="s">
        <v>198</v>
      </c>
      <c r="AN878" s="111">
        <v>0.2</v>
      </c>
      <c r="AO878" s="110" t="s">
        <v>194</v>
      </c>
      <c r="AP878" s="111">
        <v>5.0999999999999996</v>
      </c>
      <c r="AQ878" s="110" t="s">
        <v>198</v>
      </c>
      <c r="AR878" s="111">
        <v>0.2</v>
      </c>
      <c r="AS878" s="27" t="s">
        <v>216</v>
      </c>
      <c r="AT878" s="26">
        <v>38.299999999999997</v>
      </c>
      <c r="AU878" s="110" t="s">
        <v>194</v>
      </c>
      <c r="AV878" s="111">
        <v>5.0999999999999996</v>
      </c>
    </row>
    <row r="879" spans="1:48" x14ac:dyDescent="0.25">
      <c r="A879" s="12"/>
      <c r="B879" s="13"/>
      <c r="C879" s="14"/>
      <c r="E879" s="27"/>
      <c r="F879" s="26"/>
      <c r="G879" s="27"/>
      <c r="H879" s="26"/>
      <c r="I879" s="27"/>
      <c r="J879" s="26"/>
      <c r="K879" s="28"/>
      <c r="L879" s="26"/>
      <c r="M879" s="27"/>
      <c r="N879" s="26"/>
      <c r="O879" s="27"/>
      <c r="P879" s="26"/>
      <c r="Q879" s="27"/>
      <c r="R879" s="26"/>
      <c r="S879" s="27"/>
      <c r="T879" s="26"/>
      <c r="U879" s="27"/>
      <c r="V879" s="26"/>
      <c r="W879" s="27"/>
      <c r="X879" s="26"/>
      <c r="Y879" s="27"/>
      <c r="Z879" s="26"/>
      <c r="AA879" s="27"/>
      <c r="AB879" s="26"/>
      <c r="AC879" s="27"/>
      <c r="AD879" s="26"/>
      <c r="AE879" s="27"/>
      <c r="AF879" s="26"/>
      <c r="AG879" s="27"/>
      <c r="AH879" s="26"/>
      <c r="AI879" s="27"/>
      <c r="AJ879" s="26"/>
      <c r="AK879" s="27"/>
      <c r="AL879" s="26"/>
      <c r="AM879" s="27"/>
      <c r="AN879" s="26"/>
      <c r="AO879" s="28"/>
      <c r="AP879" s="26"/>
      <c r="AQ879" s="28"/>
      <c r="AR879" s="26"/>
      <c r="AS879" s="27"/>
      <c r="AT879" s="26"/>
      <c r="AU879" s="27"/>
      <c r="AV879" s="26"/>
    </row>
    <row r="880" spans="1:48" x14ac:dyDescent="0.25">
      <c r="A880" s="12"/>
      <c r="B880" s="13"/>
      <c r="C880" s="14"/>
      <c r="E880" s="27"/>
      <c r="F880" s="15">
        <f>SUM(F873:F878)</f>
        <v>99.9</v>
      </c>
      <c r="G880" s="27"/>
      <c r="H880" s="15">
        <f>SUM(H873:H878)</f>
        <v>179.79999999999998</v>
      </c>
      <c r="I880" s="27"/>
      <c r="J880" s="15">
        <f>SUM(J873:J878)</f>
        <v>111.10000000000001</v>
      </c>
      <c r="K880" s="28"/>
      <c r="L880" s="15">
        <f>SUM(L873:L878)</f>
        <v>113.3</v>
      </c>
      <c r="M880" s="27"/>
      <c r="N880" s="15">
        <f>SUM(N873:N878)</f>
        <v>122.3</v>
      </c>
      <c r="O880" s="27"/>
      <c r="P880" s="15">
        <f>SUM(P873:P878)</f>
        <v>115.7</v>
      </c>
      <c r="Q880" s="27"/>
      <c r="R880" s="15">
        <f>SUM(R873:R878)</f>
        <v>89.399999999999991</v>
      </c>
      <c r="S880" s="27"/>
      <c r="T880" s="15">
        <f>SUM(T873:T878)</f>
        <v>96.8</v>
      </c>
      <c r="U880" s="27"/>
      <c r="V880" s="15">
        <f>SUM(V873:V878)</f>
        <v>125.9</v>
      </c>
      <c r="W880" s="27"/>
      <c r="X880" s="15">
        <f>SUM(X873:X878)</f>
        <v>108.3</v>
      </c>
      <c r="Y880" s="27"/>
      <c r="Z880" s="15">
        <f>SUM(Z873:Z878)</f>
        <v>82.999999999999986</v>
      </c>
      <c r="AA880" s="27"/>
      <c r="AB880" s="15">
        <f>SUM(AB873:AB878)</f>
        <v>101</v>
      </c>
      <c r="AC880" s="27"/>
      <c r="AD880" s="15">
        <f>SUM(AD873:AD878)</f>
        <v>108.69999999999999</v>
      </c>
      <c r="AE880" s="27"/>
      <c r="AF880" s="15">
        <f>SUM(AF873:AF878)</f>
        <v>86.600000000000009</v>
      </c>
      <c r="AG880" s="27"/>
      <c r="AH880" s="15">
        <f>SUM(AH873:AH878)</f>
        <v>68.000000000000014</v>
      </c>
      <c r="AI880" s="27"/>
      <c r="AJ880" s="15">
        <f>SUM(AJ873:AJ878)</f>
        <v>111.89999999999999</v>
      </c>
      <c r="AK880" s="27"/>
      <c r="AL880" s="15">
        <f>SUM(AL873:AL878)</f>
        <v>146.19999999999999</v>
      </c>
      <c r="AM880" s="27"/>
      <c r="AN880" s="15">
        <f>SUM(AN873:AN878)</f>
        <v>115.6</v>
      </c>
      <c r="AO880" s="28"/>
      <c r="AP880" s="15">
        <f>SUM(AP873:AP878)</f>
        <v>121.29999999999998</v>
      </c>
      <c r="AQ880" s="28"/>
      <c r="AR880" s="15">
        <f>SUM(AR873:AR878)</f>
        <v>84.1</v>
      </c>
      <c r="AS880" s="27"/>
      <c r="AT880" s="15">
        <f>SUM(AT873:AT878)</f>
        <v>122.1</v>
      </c>
      <c r="AU880" s="27"/>
      <c r="AV880" s="15">
        <f>SUM(AV873:AV878)</f>
        <v>101.8</v>
      </c>
    </row>
    <row r="881" spans="1:48" x14ac:dyDescent="0.25">
      <c r="A881" s="12"/>
      <c r="B881" s="13"/>
      <c r="C881" s="14"/>
      <c r="E881" s="27"/>
      <c r="F881" s="15"/>
      <c r="G881" s="27"/>
      <c r="H881" s="15"/>
      <c r="I881" s="27"/>
      <c r="J881" s="15"/>
      <c r="K881" s="28"/>
      <c r="L881" s="15"/>
      <c r="M881" s="27"/>
      <c r="N881" s="15"/>
      <c r="O881" s="27"/>
      <c r="P881" s="15"/>
      <c r="Q881" s="27"/>
      <c r="R881" s="15"/>
      <c r="S881" s="27"/>
      <c r="T881" s="15"/>
      <c r="U881" s="27"/>
      <c r="V881" s="15"/>
      <c r="W881" s="27"/>
      <c r="X881" s="15"/>
      <c r="Y881" s="27"/>
      <c r="Z881" s="15"/>
      <c r="AA881" s="27"/>
      <c r="AB881" s="15"/>
      <c r="AC881" s="27"/>
      <c r="AD881" s="15"/>
      <c r="AE881" s="27"/>
      <c r="AF881" s="15"/>
      <c r="AG881" s="27"/>
      <c r="AH881" s="15"/>
      <c r="AI881" s="27"/>
      <c r="AJ881" s="15"/>
      <c r="AK881" s="27"/>
      <c r="AL881" s="15"/>
      <c r="AM881" s="27"/>
      <c r="AN881" s="15"/>
      <c r="AO881" s="28"/>
      <c r="AP881" s="15"/>
      <c r="AQ881" s="28"/>
      <c r="AR881" s="15"/>
      <c r="AS881" s="27"/>
      <c r="AT881" s="15"/>
      <c r="AU881" s="27"/>
      <c r="AV881" s="15"/>
    </row>
    <row r="882" spans="1:48" s="16" customFormat="1" x14ac:dyDescent="0.25">
      <c r="A882" s="12"/>
      <c r="B882" s="13"/>
      <c r="C882" s="14"/>
      <c r="E882" s="27" t="s">
        <v>240</v>
      </c>
      <c r="F882" s="26">
        <v>29.4</v>
      </c>
      <c r="G882" s="27" t="s">
        <v>182</v>
      </c>
      <c r="H882" s="26">
        <v>31.5</v>
      </c>
      <c r="I882" s="27" t="s">
        <v>240</v>
      </c>
      <c r="J882" s="26">
        <v>29.4</v>
      </c>
      <c r="K882" s="27" t="s">
        <v>182</v>
      </c>
      <c r="L882" s="26">
        <v>31.5</v>
      </c>
      <c r="M882" s="27" t="s">
        <v>182</v>
      </c>
      <c r="N882" s="26">
        <v>31.5</v>
      </c>
      <c r="O882" s="27" t="s">
        <v>240</v>
      </c>
      <c r="P882" s="26">
        <v>29.4</v>
      </c>
      <c r="Q882" s="27" t="s">
        <v>240</v>
      </c>
      <c r="R882" s="26">
        <v>29.4</v>
      </c>
      <c r="S882" s="27" t="s">
        <v>182</v>
      </c>
      <c r="T882" s="26">
        <v>31.5</v>
      </c>
      <c r="U882" s="27" t="s">
        <v>240</v>
      </c>
      <c r="V882" s="26">
        <v>29.4</v>
      </c>
      <c r="W882" s="27" t="s">
        <v>182</v>
      </c>
      <c r="X882" s="26">
        <v>31.5</v>
      </c>
      <c r="Y882" s="27" t="s">
        <v>182</v>
      </c>
      <c r="Z882" s="26">
        <v>31.5</v>
      </c>
      <c r="AA882" s="27" t="s">
        <v>240</v>
      </c>
      <c r="AB882" s="26">
        <v>29.4</v>
      </c>
      <c r="AC882" s="27" t="s">
        <v>182</v>
      </c>
      <c r="AD882" s="26">
        <v>31.5</v>
      </c>
      <c r="AE882" s="27"/>
      <c r="AF882" s="26"/>
      <c r="AG882" s="27" t="s">
        <v>182</v>
      </c>
      <c r="AH882" s="26">
        <v>31.5</v>
      </c>
      <c r="AI882" s="27" t="s">
        <v>182</v>
      </c>
      <c r="AJ882" s="26">
        <v>31.5</v>
      </c>
      <c r="AK882" s="27" t="s">
        <v>182</v>
      </c>
      <c r="AL882" s="26">
        <v>31.5</v>
      </c>
      <c r="AM882" s="27" t="s">
        <v>182</v>
      </c>
      <c r="AN882" s="26">
        <v>31.5</v>
      </c>
      <c r="AO882" s="27" t="s">
        <v>242</v>
      </c>
      <c r="AP882" s="26">
        <v>31.4</v>
      </c>
      <c r="AQ882" s="27" t="s">
        <v>240</v>
      </c>
      <c r="AR882" s="26">
        <v>29.4</v>
      </c>
      <c r="AS882" s="27" t="s">
        <v>240</v>
      </c>
      <c r="AT882" s="26">
        <v>29.4</v>
      </c>
      <c r="AU882" s="27"/>
      <c r="AV882" s="26"/>
    </row>
    <row r="883" spans="1:48" s="16" customFormat="1" x14ac:dyDescent="0.25">
      <c r="A883" s="12"/>
      <c r="B883" s="13"/>
      <c r="C883" s="14"/>
      <c r="E883" s="110" t="s">
        <v>186</v>
      </c>
      <c r="F883" s="111">
        <v>9.1</v>
      </c>
      <c r="G883" s="27" t="s">
        <v>242</v>
      </c>
      <c r="H883" s="26">
        <v>31.4</v>
      </c>
      <c r="I883" s="110" t="s">
        <v>177</v>
      </c>
      <c r="J883" s="111">
        <v>10</v>
      </c>
      <c r="K883" s="27" t="s">
        <v>242</v>
      </c>
      <c r="L883" s="26">
        <v>31.4</v>
      </c>
      <c r="M883" s="27" t="s">
        <v>240</v>
      </c>
      <c r="N883" s="26">
        <v>29.4</v>
      </c>
      <c r="O883" s="27" t="s">
        <v>170</v>
      </c>
      <c r="P883" s="26">
        <v>25.1</v>
      </c>
      <c r="Q883" s="110" t="s">
        <v>177</v>
      </c>
      <c r="R883" s="111">
        <v>10</v>
      </c>
      <c r="S883" s="27" t="s">
        <v>240</v>
      </c>
      <c r="T883" s="26">
        <v>29.4</v>
      </c>
      <c r="U883" s="27" t="s">
        <v>242</v>
      </c>
      <c r="V883" s="26">
        <v>31.4</v>
      </c>
      <c r="W883" s="27" t="s">
        <v>170</v>
      </c>
      <c r="X883" s="26">
        <v>25.1</v>
      </c>
      <c r="Y883" s="27" t="s">
        <v>170</v>
      </c>
      <c r="Z883" s="26">
        <v>25.1</v>
      </c>
      <c r="AA883" s="27" t="s">
        <v>242</v>
      </c>
      <c r="AB883" s="26">
        <v>31.4</v>
      </c>
      <c r="AC883" s="27"/>
      <c r="AD883" s="26"/>
      <c r="AE883" s="27" t="s">
        <v>182</v>
      </c>
      <c r="AF883" s="26">
        <v>31.5</v>
      </c>
      <c r="AG883" s="27"/>
      <c r="AH883" s="26"/>
      <c r="AI883" s="27" t="s">
        <v>242</v>
      </c>
      <c r="AJ883" s="26">
        <v>31.4</v>
      </c>
      <c r="AK883" s="27" t="s">
        <v>240</v>
      </c>
      <c r="AL883" s="26">
        <v>29.4</v>
      </c>
      <c r="AM883" s="27" t="s">
        <v>240</v>
      </c>
      <c r="AN883" s="26">
        <v>29.4</v>
      </c>
      <c r="AO883" s="110" t="s">
        <v>177</v>
      </c>
      <c r="AP883" s="111">
        <v>10</v>
      </c>
      <c r="AQ883" s="110" t="s">
        <v>177</v>
      </c>
      <c r="AR883" s="111">
        <v>10</v>
      </c>
      <c r="AS883" s="110" t="s">
        <v>177</v>
      </c>
      <c r="AT883" s="111">
        <v>10</v>
      </c>
      <c r="AU883" s="27" t="s">
        <v>182</v>
      </c>
      <c r="AV883" s="26">
        <v>31.5</v>
      </c>
    </row>
    <row r="884" spans="1:48" s="16" customFormat="1" x14ac:dyDescent="0.25">
      <c r="A884" s="12"/>
      <c r="B884" s="13"/>
      <c r="C884" s="14"/>
      <c r="E884" s="27" t="s">
        <v>165</v>
      </c>
      <c r="F884" s="26">
        <v>26.9</v>
      </c>
      <c r="G884" s="110" t="s">
        <v>222</v>
      </c>
      <c r="H884" s="111">
        <v>8.8000000000000007</v>
      </c>
      <c r="I884" s="27" t="s">
        <v>170</v>
      </c>
      <c r="J884" s="26">
        <v>25.1</v>
      </c>
      <c r="K884" s="110" t="s">
        <v>177</v>
      </c>
      <c r="L884" s="111">
        <v>10</v>
      </c>
      <c r="M884" s="27" t="s">
        <v>242</v>
      </c>
      <c r="N884" s="26">
        <v>31.4</v>
      </c>
      <c r="O884" s="27" t="s">
        <v>209</v>
      </c>
      <c r="P884" s="26">
        <v>25.1</v>
      </c>
      <c r="Q884" s="27" t="s">
        <v>209</v>
      </c>
      <c r="R884" s="26">
        <v>25.1</v>
      </c>
      <c r="S884" s="27" t="s">
        <v>242</v>
      </c>
      <c r="T884" s="26">
        <v>31.4</v>
      </c>
      <c r="U884" s="27" t="s">
        <v>165</v>
      </c>
      <c r="V884" s="26">
        <v>26.9</v>
      </c>
      <c r="W884" s="110" t="s">
        <v>344</v>
      </c>
      <c r="X884" s="111">
        <v>4.0999999999999996</v>
      </c>
      <c r="Y884" s="27" t="s">
        <v>209</v>
      </c>
      <c r="Z884" s="26">
        <v>25.1</v>
      </c>
      <c r="AA884" s="27" t="s">
        <v>209</v>
      </c>
      <c r="AB884" s="26">
        <v>25.1</v>
      </c>
      <c r="AC884" s="27" t="s">
        <v>242</v>
      </c>
      <c r="AD884" s="26">
        <v>31.4</v>
      </c>
      <c r="AE884" s="110" t="s">
        <v>177</v>
      </c>
      <c r="AF884" s="111">
        <v>10</v>
      </c>
      <c r="AG884" s="27"/>
      <c r="AH884" s="26"/>
      <c r="AI884" s="110" t="s">
        <v>177</v>
      </c>
      <c r="AJ884" s="111">
        <v>10</v>
      </c>
      <c r="AK884" s="27" t="s">
        <v>242</v>
      </c>
      <c r="AL884" s="26">
        <v>31.4</v>
      </c>
      <c r="AM884" s="110" t="s">
        <v>186</v>
      </c>
      <c r="AN884" s="111">
        <v>9.1</v>
      </c>
      <c r="AO884" s="27" t="s">
        <v>165</v>
      </c>
      <c r="AP884" s="26">
        <v>26.9</v>
      </c>
      <c r="AQ884" s="27" t="s">
        <v>209</v>
      </c>
      <c r="AR884" s="26">
        <v>25.1</v>
      </c>
      <c r="AS884" s="27" t="s">
        <v>209</v>
      </c>
      <c r="AT884" s="26">
        <v>25.1</v>
      </c>
      <c r="AU884" s="27" t="s">
        <v>240</v>
      </c>
      <c r="AV884" s="26">
        <v>29.4</v>
      </c>
    </row>
    <row r="885" spans="1:48" s="16" customFormat="1" x14ac:dyDescent="0.25">
      <c r="A885" s="12"/>
      <c r="B885" s="13"/>
      <c r="C885" s="14"/>
      <c r="E885" s="27"/>
      <c r="F885" s="26"/>
      <c r="G885" s="110" t="s">
        <v>177</v>
      </c>
      <c r="H885" s="111">
        <v>10</v>
      </c>
      <c r="I885" s="27" t="s">
        <v>260</v>
      </c>
      <c r="J885" s="26">
        <v>32.299999999999997</v>
      </c>
      <c r="K885" s="27" t="s">
        <v>209</v>
      </c>
      <c r="L885" s="26">
        <v>25.1</v>
      </c>
      <c r="M885" s="110" t="s">
        <v>177</v>
      </c>
      <c r="N885" s="111">
        <v>10</v>
      </c>
      <c r="O885" s="27" t="s">
        <v>260</v>
      </c>
      <c r="P885" s="26">
        <v>32.299999999999997</v>
      </c>
      <c r="Q885" s="27"/>
      <c r="R885" s="26"/>
      <c r="S885" s="27"/>
      <c r="T885" s="26"/>
      <c r="U885" s="27" t="s">
        <v>209</v>
      </c>
      <c r="V885" s="26">
        <v>25.1</v>
      </c>
      <c r="W885" s="27" t="s">
        <v>209</v>
      </c>
      <c r="X885" s="26">
        <v>25.1</v>
      </c>
      <c r="Y885" s="27"/>
      <c r="Z885" s="26"/>
      <c r="AA885" s="27"/>
      <c r="AB885" s="26"/>
      <c r="AC885" s="110" t="s">
        <v>177</v>
      </c>
      <c r="AD885" s="111">
        <v>10</v>
      </c>
      <c r="AE885" s="27" t="s">
        <v>209</v>
      </c>
      <c r="AF885" s="26">
        <v>25.1</v>
      </c>
      <c r="AG885" s="27"/>
      <c r="AH885" s="26"/>
      <c r="AI885" s="27"/>
      <c r="AJ885" s="26"/>
      <c r="AK885" s="27" t="s">
        <v>165</v>
      </c>
      <c r="AL885" s="26">
        <v>26.9</v>
      </c>
      <c r="AM885" s="110" t="s">
        <v>177</v>
      </c>
      <c r="AN885" s="111">
        <v>10</v>
      </c>
      <c r="AO885" s="27" t="s">
        <v>209</v>
      </c>
      <c r="AP885" s="26">
        <v>25.1</v>
      </c>
      <c r="AQ885" s="27"/>
      <c r="AR885" s="26"/>
      <c r="AS885" s="110" t="s">
        <v>216</v>
      </c>
      <c r="AT885" s="111">
        <v>9</v>
      </c>
      <c r="AU885" s="27" t="s">
        <v>165</v>
      </c>
      <c r="AV885" s="26">
        <v>26.9</v>
      </c>
    </row>
    <row r="886" spans="1:48" s="16" customFormat="1" x14ac:dyDescent="0.25">
      <c r="A886" s="12"/>
      <c r="B886" s="13"/>
      <c r="C886" s="14"/>
      <c r="E886" s="27"/>
      <c r="F886" s="26"/>
      <c r="G886" s="27" t="s">
        <v>170</v>
      </c>
      <c r="H886" s="26">
        <v>25.1</v>
      </c>
      <c r="I886" s="27"/>
      <c r="J886" s="26"/>
      <c r="K886" s="27"/>
      <c r="L886" s="26"/>
      <c r="M886" s="27"/>
      <c r="N886" s="26"/>
      <c r="O886" s="27"/>
      <c r="P886" s="26"/>
      <c r="Q886" s="27"/>
      <c r="R886" s="26"/>
      <c r="S886" s="27"/>
      <c r="T886" s="26"/>
      <c r="U886" s="27"/>
      <c r="V886" s="26"/>
      <c r="W886" s="27"/>
      <c r="X886" s="26"/>
      <c r="Y886" s="27"/>
      <c r="Z886" s="26"/>
      <c r="AA886" s="27"/>
      <c r="AB886" s="26"/>
      <c r="AC886" s="27"/>
      <c r="AD886" s="26"/>
      <c r="AE886" s="27"/>
      <c r="AF886" s="26"/>
      <c r="AG886" s="27" t="s">
        <v>209</v>
      </c>
      <c r="AH886" s="26">
        <v>25.1</v>
      </c>
      <c r="AI886" s="27" t="s">
        <v>209</v>
      </c>
      <c r="AJ886" s="26">
        <v>25.1</v>
      </c>
      <c r="AK886" s="27" t="s">
        <v>209</v>
      </c>
      <c r="AL886" s="26">
        <v>25.1</v>
      </c>
      <c r="AM886" s="27"/>
      <c r="AN886" s="26"/>
      <c r="AO886" s="27"/>
      <c r="AP886" s="26"/>
      <c r="AQ886" s="27"/>
      <c r="AR886" s="26"/>
      <c r="AS886" s="27"/>
      <c r="AT886" s="26"/>
      <c r="AU886" s="27"/>
      <c r="AV886" s="26"/>
    </row>
    <row r="887" spans="1:48" s="16" customFormat="1" x14ac:dyDescent="0.25">
      <c r="A887" s="12"/>
      <c r="B887" s="13"/>
      <c r="C887" s="14"/>
      <c r="E887" s="27"/>
      <c r="F887" s="26"/>
      <c r="G887" s="27" t="s">
        <v>209</v>
      </c>
      <c r="H887" s="26">
        <v>25.1</v>
      </c>
      <c r="I887" s="27"/>
      <c r="J887" s="26"/>
      <c r="K887" s="27"/>
      <c r="L887" s="26"/>
      <c r="M887" s="27"/>
      <c r="N887" s="26"/>
      <c r="O887" s="27"/>
      <c r="P887" s="26"/>
      <c r="Q887" s="27"/>
      <c r="R887" s="26"/>
      <c r="S887" s="27"/>
      <c r="T887" s="26"/>
      <c r="U887" s="27"/>
      <c r="V887" s="26"/>
      <c r="W887" s="27"/>
      <c r="X887" s="26"/>
      <c r="Y887" s="27"/>
      <c r="Z887" s="26"/>
      <c r="AA887" s="27"/>
      <c r="AB887" s="26"/>
      <c r="AC887" s="27" t="s">
        <v>209</v>
      </c>
      <c r="AD887" s="26">
        <v>25.1</v>
      </c>
      <c r="AE887" s="27"/>
      <c r="AF887" s="26"/>
      <c r="AG887" s="27"/>
      <c r="AH887" s="26"/>
      <c r="AI887" s="27"/>
      <c r="AJ887" s="26"/>
      <c r="AK887" s="27"/>
      <c r="AL887" s="26"/>
      <c r="AM887" s="27"/>
      <c r="AN887" s="26"/>
      <c r="AO887" s="27"/>
      <c r="AP887" s="26"/>
      <c r="AQ887" s="27"/>
      <c r="AR887" s="26"/>
      <c r="AS887" s="27"/>
      <c r="AT887" s="26"/>
      <c r="AU887" s="27"/>
      <c r="AV887" s="26"/>
    </row>
    <row r="888" spans="1:48" s="16" customFormat="1" x14ac:dyDescent="0.25">
      <c r="A888" s="12"/>
      <c r="B888" s="13"/>
      <c r="C888" s="14"/>
      <c r="E888" s="27"/>
      <c r="F888" s="26"/>
      <c r="G888" s="27"/>
      <c r="H888" s="26"/>
      <c r="I888" s="27"/>
      <c r="J888" s="26"/>
      <c r="K888" s="27"/>
      <c r="L888" s="26"/>
      <c r="M888" s="27"/>
      <c r="N888" s="26"/>
      <c r="O888" s="27"/>
      <c r="P888" s="26"/>
      <c r="Q888" s="27"/>
      <c r="R888" s="26"/>
      <c r="S888" s="27"/>
      <c r="T888" s="26"/>
      <c r="U888" s="27"/>
      <c r="V888" s="26"/>
      <c r="W888" s="27"/>
      <c r="X888" s="26"/>
      <c r="Y888" s="27"/>
      <c r="Z888" s="26"/>
      <c r="AA888" s="27"/>
      <c r="AB888" s="26"/>
      <c r="AC888" s="27"/>
      <c r="AD888" s="26"/>
      <c r="AE888" s="27"/>
      <c r="AF888" s="26"/>
      <c r="AG888" s="27"/>
      <c r="AH888" s="26"/>
      <c r="AI888" s="27"/>
      <c r="AJ888" s="26"/>
      <c r="AK888" s="27"/>
      <c r="AL888" s="26"/>
      <c r="AM888" s="27"/>
      <c r="AN888" s="26"/>
      <c r="AO888" s="27"/>
      <c r="AP888" s="26"/>
      <c r="AQ888" s="27"/>
      <c r="AR888" s="26"/>
      <c r="AS888" s="27"/>
      <c r="AT888" s="26"/>
      <c r="AU888" s="27"/>
      <c r="AV888" s="26"/>
    </row>
    <row r="889" spans="1:48" s="10" customFormat="1" x14ac:dyDescent="0.25">
      <c r="A889" s="12"/>
      <c r="B889" s="13"/>
      <c r="C889" s="14"/>
      <c r="E889" s="17"/>
      <c r="F889" s="15">
        <f>SUM(F880:F887)</f>
        <v>165.3</v>
      </c>
      <c r="G889" s="17"/>
      <c r="H889" s="15">
        <f>SUM(H880:H887)</f>
        <v>311.70000000000005</v>
      </c>
      <c r="I889" s="17"/>
      <c r="J889" s="15">
        <f>SUM(J880:J887)</f>
        <v>207.89999999999998</v>
      </c>
      <c r="K889" s="18"/>
      <c r="L889" s="15">
        <f>SUM(L880:L887)</f>
        <v>211.3</v>
      </c>
      <c r="M889" s="17"/>
      <c r="N889" s="15">
        <f>SUM(N880:N887)</f>
        <v>224.60000000000002</v>
      </c>
      <c r="O889" s="17"/>
      <c r="P889" s="15">
        <f>SUM(P880:P887)</f>
        <v>227.59999999999997</v>
      </c>
      <c r="Q889" s="17"/>
      <c r="R889" s="15">
        <f>SUM(R880:R887)</f>
        <v>153.89999999999998</v>
      </c>
      <c r="S889" s="17"/>
      <c r="T889" s="15">
        <f>SUM(T880:T887)</f>
        <v>189.10000000000002</v>
      </c>
      <c r="U889" s="17"/>
      <c r="V889" s="15">
        <f>SUM(V880:V887)</f>
        <v>238.70000000000002</v>
      </c>
      <c r="W889" s="17"/>
      <c r="X889" s="15">
        <f>SUM(X880:X887)</f>
        <v>194.1</v>
      </c>
      <c r="Y889" s="17"/>
      <c r="Z889" s="15">
        <f>SUM(Z880:Z887)</f>
        <v>164.7</v>
      </c>
      <c r="AA889" s="17"/>
      <c r="AB889" s="15">
        <f>SUM(AB880:AB887)</f>
        <v>186.9</v>
      </c>
      <c r="AC889" s="17"/>
      <c r="AD889" s="15">
        <f>SUM(AD880:AD887)</f>
        <v>206.7</v>
      </c>
      <c r="AE889" s="17"/>
      <c r="AF889" s="15">
        <f>SUM(AF880:AF887)</f>
        <v>153.20000000000002</v>
      </c>
      <c r="AG889" s="17"/>
      <c r="AH889" s="15">
        <f>SUM(AH880:AH887)</f>
        <v>124.60000000000002</v>
      </c>
      <c r="AI889" s="17"/>
      <c r="AJ889" s="15">
        <f>SUM(AJ880:AJ887)</f>
        <v>209.89999999999998</v>
      </c>
      <c r="AK889" s="17"/>
      <c r="AL889" s="15">
        <f>SUM(AL880:AL887)</f>
        <v>290.5</v>
      </c>
      <c r="AM889" s="17"/>
      <c r="AN889" s="15">
        <f>SUM(AN880:AN887)</f>
        <v>195.6</v>
      </c>
      <c r="AO889" s="18"/>
      <c r="AP889" s="15">
        <f>SUM(AP880:AP887)</f>
        <v>214.7</v>
      </c>
      <c r="AQ889" s="18"/>
      <c r="AR889" s="15">
        <f>SUM(AR880:AR887)</f>
        <v>148.6</v>
      </c>
      <c r="AS889" s="17"/>
      <c r="AT889" s="15">
        <f>SUM(AT880:AT887)</f>
        <v>195.6</v>
      </c>
      <c r="AU889" s="17"/>
      <c r="AV889" s="15">
        <f>SUM(AV880:AV887)</f>
        <v>189.60000000000002</v>
      </c>
    </row>
    <row r="890" spans="1:48" x14ac:dyDescent="0.25">
      <c r="A890" s="12"/>
      <c r="B890" s="13"/>
      <c r="C890" s="14"/>
      <c r="E890" s="27"/>
      <c r="F890" s="26"/>
      <c r="G890" s="27"/>
      <c r="H890" s="26"/>
      <c r="I890" s="27"/>
      <c r="J890" s="26"/>
      <c r="K890" s="28"/>
      <c r="L890" s="26"/>
      <c r="M890" s="27"/>
      <c r="N890" s="26"/>
      <c r="O890" s="27"/>
      <c r="P890" s="26"/>
      <c r="Q890" s="27"/>
      <c r="R890" s="26"/>
      <c r="S890" s="27"/>
      <c r="T890" s="26"/>
      <c r="U890" s="27"/>
      <c r="V890" s="26"/>
      <c r="W890" s="27"/>
      <c r="X890" s="26"/>
      <c r="Y890" s="27"/>
      <c r="Z890" s="26"/>
      <c r="AA890" s="27"/>
      <c r="AB890" s="26"/>
      <c r="AC890" s="27"/>
      <c r="AD890" s="26"/>
      <c r="AE890" s="27"/>
      <c r="AF890" s="26"/>
      <c r="AG890" s="27"/>
      <c r="AH890" s="26"/>
      <c r="AI890" s="27"/>
      <c r="AJ890" s="26"/>
      <c r="AK890" s="27"/>
      <c r="AL890" s="26"/>
      <c r="AM890" s="27"/>
      <c r="AN890" s="26"/>
      <c r="AO890" s="28"/>
      <c r="AP890" s="26"/>
      <c r="AQ890" s="28"/>
      <c r="AR890" s="26"/>
      <c r="AS890" s="27"/>
      <c r="AT890" s="26"/>
      <c r="AU890" s="27"/>
      <c r="AV890" s="26"/>
    </row>
    <row r="891" spans="1:48" s="16" customFormat="1" x14ac:dyDescent="0.25">
      <c r="A891" s="12"/>
      <c r="B891" s="13"/>
      <c r="C891" s="14"/>
      <c r="E891" s="27" t="s">
        <v>240</v>
      </c>
      <c r="F891" s="26">
        <v>24.4</v>
      </c>
      <c r="G891" s="110" t="s">
        <v>182</v>
      </c>
      <c r="H891" s="111">
        <v>6.8</v>
      </c>
      <c r="I891" s="27" t="s">
        <v>240</v>
      </c>
      <c r="J891" s="26">
        <v>24.4</v>
      </c>
      <c r="K891" s="110" t="s">
        <v>182</v>
      </c>
      <c r="L891" s="111">
        <v>6.8</v>
      </c>
      <c r="M891" s="110" t="s">
        <v>182</v>
      </c>
      <c r="N891" s="111">
        <v>6.8</v>
      </c>
      <c r="O891" s="27" t="s">
        <v>240</v>
      </c>
      <c r="P891" s="26">
        <v>24.4</v>
      </c>
      <c r="Q891" s="27" t="s">
        <v>240</v>
      </c>
      <c r="R891" s="26">
        <v>24.4</v>
      </c>
      <c r="S891" s="110" t="s">
        <v>182</v>
      </c>
      <c r="T891" s="111">
        <v>6.8</v>
      </c>
      <c r="U891" s="27" t="s">
        <v>240</v>
      </c>
      <c r="V891" s="26">
        <v>24.4</v>
      </c>
      <c r="W891" s="110" t="s">
        <v>182</v>
      </c>
      <c r="X891" s="111">
        <v>6.8</v>
      </c>
      <c r="Y891" s="110" t="s">
        <v>182</v>
      </c>
      <c r="Z891" s="111">
        <v>6.8</v>
      </c>
      <c r="AA891" s="27" t="s">
        <v>240</v>
      </c>
      <c r="AB891" s="26">
        <v>24.4</v>
      </c>
      <c r="AC891" s="110" t="s">
        <v>182</v>
      </c>
      <c r="AD891" s="111">
        <v>6.8</v>
      </c>
      <c r="AE891" s="110" t="s">
        <v>182</v>
      </c>
      <c r="AF891" s="111">
        <v>6.8</v>
      </c>
      <c r="AG891" s="110" t="s">
        <v>182</v>
      </c>
      <c r="AH891" s="111">
        <v>6.8</v>
      </c>
      <c r="AI891" s="110" t="s">
        <v>182</v>
      </c>
      <c r="AJ891" s="111">
        <v>6.8</v>
      </c>
      <c r="AK891" s="110" t="s">
        <v>182</v>
      </c>
      <c r="AL891" s="111">
        <v>6.8</v>
      </c>
      <c r="AM891" s="110" t="s">
        <v>182</v>
      </c>
      <c r="AN891" s="111">
        <v>6.8</v>
      </c>
      <c r="AO891" s="27" t="s">
        <v>242</v>
      </c>
      <c r="AP891" s="26">
        <v>24.9</v>
      </c>
      <c r="AQ891" s="27" t="s">
        <v>240</v>
      </c>
      <c r="AR891" s="26">
        <v>24.4</v>
      </c>
      <c r="AS891" s="27" t="s">
        <v>240</v>
      </c>
      <c r="AT891" s="26">
        <v>24.4</v>
      </c>
      <c r="AU891" s="110" t="s">
        <v>182</v>
      </c>
      <c r="AV891" s="111">
        <v>6.8</v>
      </c>
    </row>
    <row r="892" spans="1:48" s="16" customFormat="1" x14ac:dyDescent="0.25">
      <c r="A892" s="12"/>
      <c r="B892" s="13"/>
      <c r="C892" s="14"/>
      <c r="E892" s="27" t="s">
        <v>165</v>
      </c>
      <c r="F892" s="26">
        <v>32.4</v>
      </c>
      <c r="G892" s="27" t="s">
        <v>242</v>
      </c>
      <c r="H892" s="26">
        <v>24.9</v>
      </c>
      <c r="I892" s="110" t="s">
        <v>170</v>
      </c>
      <c r="J892" s="111">
        <v>9.6999999999999993</v>
      </c>
      <c r="K892" s="27" t="s">
        <v>242</v>
      </c>
      <c r="L892" s="26">
        <v>24.9</v>
      </c>
      <c r="M892" s="27" t="s">
        <v>240</v>
      </c>
      <c r="N892" s="26">
        <v>24.4</v>
      </c>
      <c r="O892" s="110" t="s">
        <v>170</v>
      </c>
      <c r="P892" s="111">
        <v>9.6999999999999993</v>
      </c>
      <c r="Q892" s="110" t="s">
        <v>209</v>
      </c>
      <c r="R892" s="111">
        <v>5.7</v>
      </c>
      <c r="S892" s="27" t="s">
        <v>240</v>
      </c>
      <c r="T892" s="26">
        <v>24.4</v>
      </c>
      <c r="U892" s="27" t="s">
        <v>242</v>
      </c>
      <c r="V892" s="26">
        <v>24.9</v>
      </c>
      <c r="W892" s="110" t="s">
        <v>170</v>
      </c>
      <c r="X892" s="111">
        <v>9.6999999999999993</v>
      </c>
      <c r="Y892" s="110" t="s">
        <v>170</v>
      </c>
      <c r="Z892" s="111">
        <v>9.6999999999999993</v>
      </c>
      <c r="AA892" s="27" t="s">
        <v>242</v>
      </c>
      <c r="AB892" s="26">
        <v>24.9</v>
      </c>
      <c r="AC892" s="27" t="s">
        <v>242</v>
      </c>
      <c r="AD892" s="26">
        <v>24.9</v>
      </c>
      <c r="AE892" s="110" t="s">
        <v>209</v>
      </c>
      <c r="AF892" s="111">
        <v>5.7</v>
      </c>
      <c r="AG892" s="110" t="s">
        <v>209</v>
      </c>
      <c r="AH892" s="111">
        <v>5.7</v>
      </c>
      <c r="AI892" s="27" t="s">
        <v>242</v>
      </c>
      <c r="AJ892" s="26">
        <v>24.9</v>
      </c>
      <c r="AK892" s="27" t="s">
        <v>240</v>
      </c>
      <c r="AL892" s="26">
        <v>24.4</v>
      </c>
      <c r="AM892" s="27" t="s">
        <v>240</v>
      </c>
      <c r="AN892" s="26">
        <v>24.4</v>
      </c>
      <c r="AO892" s="27" t="s">
        <v>165</v>
      </c>
      <c r="AP892" s="26">
        <v>32.4</v>
      </c>
      <c r="AQ892" s="110" t="s">
        <v>209</v>
      </c>
      <c r="AR892" s="111">
        <v>5.7</v>
      </c>
      <c r="AS892" s="110" t="s">
        <v>209</v>
      </c>
      <c r="AT892" s="111">
        <v>5.7</v>
      </c>
      <c r="AU892" s="27" t="s">
        <v>240</v>
      </c>
      <c r="AV892" s="26">
        <v>24.4</v>
      </c>
    </row>
    <row r="893" spans="1:48" s="16" customFormat="1" x14ac:dyDescent="0.25">
      <c r="A893" s="12"/>
      <c r="B893" s="13"/>
      <c r="C893" s="14"/>
      <c r="E893" s="27"/>
      <c r="F893" s="26"/>
      <c r="G893" s="110" t="s">
        <v>170</v>
      </c>
      <c r="H893" s="111">
        <v>9.6999999999999993</v>
      </c>
      <c r="I893" s="27" t="s">
        <v>260</v>
      </c>
      <c r="J893" s="26">
        <v>35.6</v>
      </c>
      <c r="K893" s="110" t="s">
        <v>209</v>
      </c>
      <c r="L893" s="111">
        <v>5.7</v>
      </c>
      <c r="M893" s="27" t="s">
        <v>242</v>
      </c>
      <c r="N893" s="26">
        <v>24.9</v>
      </c>
      <c r="O893" s="110" t="s">
        <v>209</v>
      </c>
      <c r="P893" s="111">
        <v>5.7</v>
      </c>
      <c r="Q893" s="27"/>
      <c r="R893" s="26"/>
      <c r="S893" s="27" t="s">
        <v>242</v>
      </c>
      <c r="T893" s="26">
        <v>24.9</v>
      </c>
      <c r="U893" s="27" t="s">
        <v>165</v>
      </c>
      <c r="V893" s="26">
        <v>32.4</v>
      </c>
      <c r="W893" s="110" t="s">
        <v>209</v>
      </c>
      <c r="X893" s="111">
        <v>5.7</v>
      </c>
      <c r="Y893" s="110" t="s">
        <v>209</v>
      </c>
      <c r="Z893" s="111">
        <v>5.7</v>
      </c>
      <c r="AA893" s="110" t="s">
        <v>209</v>
      </c>
      <c r="AB893" s="111">
        <v>11.4</v>
      </c>
      <c r="AC893" s="110" t="s">
        <v>209</v>
      </c>
      <c r="AD893" s="111">
        <v>5.7</v>
      </c>
      <c r="AE893" s="27"/>
      <c r="AF893" s="26"/>
      <c r="AG893" s="27"/>
      <c r="AH893" s="26"/>
      <c r="AI893" s="110" t="s">
        <v>209</v>
      </c>
      <c r="AJ893" s="111">
        <v>5.7</v>
      </c>
      <c r="AK893" s="27" t="s">
        <v>242</v>
      </c>
      <c r="AL893" s="26">
        <v>24.9</v>
      </c>
      <c r="AM893" s="27"/>
      <c r="AN893" s="26"/>
      <c r="AO893" s="110" t="s">
        <v>209</v>
      </c>
      <c r="AP893" s="111">
        <v>5.7</v>
      </c>
      <c r="AQ893" s="27"/>
      <c r="AR893" s="26"/>
      <c r="AS893" s="27"/>
      <c r="AT893" s="26"/>
      <c r="AU893" s="27" t="s">
        <v>165</v>
      </c>
      <c r="AV893" s="26">
        <v>32.4</v>
      </c>
    </row>
    <row r="894" spans="1:48" s="16" customFormat="1" x14ac:dyDescent="0.25">
      <c r="A894" s="12"/>
      <c r="B894" s="13"/>
      <c r="C894" s="14"/>
      <c r="E894" s="27"/>
      <c r="F894" s="26"/>
      <c r="G894" s="110" t="s">
        <v>209</v>
      </c>
      <c r="H894" s="111">
        <v>5.7</v>
      </c>
      <c r="I894" s="27"/>
      <c r="J894" s="26"/>
      <c r="K894" s="27"/>
      <c r="L894" s="26"/>
      <c r="M894" s="27"/>
      <c r="N894" s="26"/>
      <c r="O894" s="27" t="s">
        <v>260</v>
      </c>
      <c r="P894" s="26">
        <v>35.6</v>
      </c>
      <c r="Q894" s="27"/>
      <c r="R894" s="26"/>
      <c r="S894" s="27"/>
      <c r="T894" s="26"/>
      <c r="U894" s="110" t="s">
        <v>209</v>
      </c>
      <c r="V894" s="111">
        <v>5.7</v>
      </c>
      <c r="W894" s="27"/>
      <c r="X894" s="26"/>
      <c r="Y894" s="27"/>
      <c r="Z894" s="26"/>
      <c r="AA894" s="27"/>
      <c r="AB894" s="26"/>
      <c r="AC894" s="27"/>
      <c r="AD894" s="26"/>
      <c r="AE894" s="27"/>
      <c r="AF894" s="26"/>
      <c r="AG894" s="27"/>
      <c r="AH894" s="26"/>
      <c r="AI894" s="27"/>
      <c r="AJ894" s="26"/>
      <c r="AK894" s="27" t="s">
        <v>165</v>
      </c>
      <c r="AL894" s="26">
        <v>32.4</v>
      </c>
      <c r="AM894" s="27"/>
      <c r="AN894" s="26"/>
      <c r="AO894" s="27"/>
      <c r="AP894" s="26"/>
      <c r="AQ894" s="27"/>
      <c r="AR894" s="26"/>
      <c r="AS894" s="27"/>
      <c r="AT894" s="26"/>
      <c r="AU894" s="27"/>
      <c r="AV894" s="26"/>
    </row>
    <row r="895" spans="1:48" s="16" customFormat="1" x14ac:dyDescent="0.25">
      <c r="A895" s="12"/>
      <c r="B895" s="13"/>
      <c r="C895" s="14"/>
      <c r="E895" s="27"/>
      <c r="F895" s="26"/>
      <c r="G895" s="27"/>
      <c r="H895" s="26"/>
      <c r="I895" s="27"/>
      <c r="J895" s="26"/>
      <c r="K895" s="27"/>
      <c r="L895" s="26"/>
      <c r="M895" s="27"/>
      <c r="N895" s="26"/>
      <c r="O895" s="27"/>
      <c r="P895" s="26"/>
      <c r="Q895" s="27"/>
      <c r="R895" s="26"/>
      <c r="S895" s="27"/>
      <c r="T895" s="26"/>
      <c r="U895" s="27"/>
      <c r="V895" s="26"/>
      <c r="W895" s="27"/>
      <c r="X895" s="26"/>
      <c r="Y895" s="27"/>
      <c r="Z895" s="26"/>
      <c r="AA895" s="27"/>
      <c r="AB895" s="26"/>
      <c r="AC895" s="27"/>
      <c r="AD895" s="26"/>
      <c r="AE895" s="27"/>
      <c r="AF895" s="26"/>
      <c r="AG895" s="27"/>
      <c r="AH895" s="26"/>
      <c r="AI895" s="27"/>
      <c r="AJ895" s="26"/>
      <c r="AK895" s="110" t="s">
        <v>209</v>
      </c>
      <c r="AL895" s="111">
        <v>5.7</v>
      </c>
      <c r="AM895" s="27"/>
      <c r="AN895" s="26"/>
      <c r="AO895" s="27"/>
      <c r="AP895" s="26"/>
      <c r="AQ895" s="27"/>
      <c r="AR895" s="26"/>
      <c r="AS895" s="27"/>
      <c r="AT895" s="26"/>
      <c r="AU895" s="27"/>
      <c r="AV895" s="26"/>
    </row>
    <row r="896" spans="1:48" s="16" customFormat="1" x14ac:dyDescent="0.25">
      <c r="A896" s="12"/>
      <c r="B896" s="13"/>
      <c r="C896" s="14"/>
      <c r="E896" s="27"/>
      <c r="F896" s="26"/>
      <c r="G896" s="27"/>
      <c r="H896" s="26"/>
      <c r="I896" s="27"/>
      <c r="J896" s="26"/>
      <c r="K896" s="27"/>
      <c r="L896" s="26"/>
      <c r="M896" s="27"/>
      <c r="N896" s="26"/>
      <c r="O896" s="27"/>
      <c r="P896" s="26"/>
      <c r="Q896" s="27"/>
      <c r="R896" s="26"/>
      <c r="S896" s="27"/>
      <c r="T896" s="26"/>
      <c r="U896" s="27"/>
      <c r="V896" s="26"/>
      <c r="W896" s="27"/>
      <c r="X896" s="26"/>
      <c r="Y896" s="27"/>
      <c r="Z896" s="26"/>
      <c r="AA896" s="27"/>
      <c r="AB896" s="26"/>
      <c r="AC896" s="27"/>
      <c r="AD896" s="26"/>
      <c r="AE896" s="27"/>
      <c r="AF896" s="26"/>
      <c r="AG896" s="27"/>
      <c r="AH896" s="26"/>
      <c r="AI896" s="27"/>
      <c r="AJ896" s="26"/>
      <c r="AK896" s="27"/>
      <c r="AL896" s="26"/>
      <c r="AM896" s="27"/>
      <c r="AN896" s="26"/>
      <c r="AO896" s="27"/>
      <c r="AP896" s="26"/>
      <c r="AQ896" s="27"/>
      <c r="AR896" s="26"/>
      <c r="AS896" s="27"/>
      <c r="AT896" s="26"/>
      <c r="AU896" s="27"/>
      <c r="AV896" s="26"/>
    </row>
    <row r="897" spans="1:48" s="16" customFormat="1" x14ac:dyDescent="0.25">
      <c r="A897" s="12"/>
      <c r="B897" s="13"/>
      <c r="C897" s="14"/>
      <c r="E897" s="27"/>
      <c r="F897" s="26"/>
      <c r="G897" s="27"/>
      <c r="H897" s="26"/>
      <c r="I897" s="27"/>
      <c r="J897" s="26"/>
      <c r="K897" s="27"/>
      <c r="L897" s="26"/>
      <c r="M897" s="27"/>
      <c r="N897" s="26"/>
      <c r="O897" s="27"/>
      <c r="P897" s="26"/>
      <c r="Q897" s="27"/>
      <c r="R897" s="26"/>
      <c r="S897" s="27"/>
      <c r="T897" s="26"/>
      <c r="U897" s="27"/>
      <c r="V897" s="26"/>
      <c r="W897" s="27"/>
      <c r="X897" s="26"/>
      <c r="Y897" s="27"/>
      <c r="Z897" s="26"/>
      <c r="AA897" s="27"/>
      <c r="AB897" s="26"/>
      <c r="AC897" s="27"/>
      <c r="AD897" s="26"/>
      <c r="AE897" s="27"/>
      <c r="AF897" s="26"/>
      <c r="AG897" s="27"/>
      <c r="AH897" s="26"/>
      <c r="AI897" s="27"/>
      <c r="AJ897" s="26"/>
      <c r="AK897" s="27"/>
      <c r="AL897" s="26"/>
      <c r="AM897" s="27"/>
      <c r="AN897" s="26"/>
      <c r="AO897" s="27"/>
      <c r="AP897" s="26"/>
      <c r="AQ897" s="27"/>
      <c r="AR897" s="26"/>
      <c r="AS897" s="27"/>
      <c r="AT897" s="26"/>
      <c r="AU897" s="27"/>
      <c r="AV897" s="26"/>
    </row>
    <row r="898" spans="1:48" s="10" customFormat="1" x14ac:dyDescent="0.25">
      <c r="A898" s="12"/>
      <c r="B898" s="13"/>
      <c r="C898" s="14"/>
      <c r="E898" s="17"/>
      <c r="F898" s="15">
        <f>SUM(F889:F897)</f>
        <v>222.10000000000002</v>
      </c>
      <c r="G898" s="17"/>
      <c r="H898" s="15">
        <f>SUM(H889:H897)</f>
        <v>358.8</v>
      </c>
      <c r="I898" s="17"/>
      <c r="J898" s="15">
        <f>SUM(J889:J897)</f>
        <v>277.59999999999997</v>
      </c>
      <c r="K898" s="18"/>
      <c r="L898" s="15">
        <f>SUM(L889:L897)</f>
        <v>248.70000000000002</v>
      </c>
      <c r="M898" s="17"/>
      <c r="N898" s="15">
        <f>SUM(N889:N897)</f>
        <v>280.70000000000005</v>
      </c>
      <c r="O898" s="17"/>
      <c r="P898" s="15">
        <f>SUM(P889:P897)</f>
        <v>303</v>
      </c>
      <c r="Q898" s="17"/>
      <c r="R898" s="15">
        <f>SUM(R889:R897)</f>
        <v>183.99999999999997</v>
      </c>
      <c r="S898" s="17"/>
      <c r="T898" s="15">
        <f>SUM(T889:T897)</f>
        <v>245.20000000000005</v>
      </c>
      <c r="U898" s="17"/>
      <c r="V898" s="15">
        <f>SUM(V889:V897)</f>
        <v>326.09999999999997</v>
      </c>
      <c r="W898" s="17"/>
      <c r="X898" s="15">
        <f>SUM(X889:X897)</f>
        <v>216.29999999999998</v>
      </c>
      <c r="Y898" s="17"/>
      <c r="Z898" s="15">
        <f>SUM(Z889:Z897)</f>
        <v>186.89999999999998</v>
      </c>
      <c r="AA898" s="17"/>
      <c r="AB898" s="15">
        <f>SUM(AB889:AB897)</f>
        <v>247.60000000000002</v>
      </c>
      <c r="AC898" s="17"/>
      <c r="AD898" s="15">
        <f>SUM(AD889:AD897)</f>
        <v>244.1</v>
      </c>
      <c r="AE898" s="17"/>
      <c r="AF898" s="15">
        <f>SUM(AF889:AF897)</f>
        <v>165.70000000000002</v>
      </c>
      <c r="AG898" s="17"/>
      <c r="AH898" s="15">
        <f>SUM(AH889:AH897)</f>
        <v>137.10000000000002</v>
      </c>
      <c r="AI898" s="17"/>
      <c r="AJ898" s="15">
        <f>SUM(AJ889:AJ897)</f>
        <v>247.29999999999998</v>
      </c>
      <c r="AK898" s="17"/>
      <c r="AL898" s="15">
        <f>SUM(AL889:AL897)</f>
        <v>384.69999999999993</v>
      </c>
      <c r="AM898" s="17"/>
      <c r="AN898" s="15">
        <f>SUM(AN889:AN897)</f>
        <v>226.8</v>
      </c>
      <c r="AO898" s="18"/>
      <c r="AP898" s="15">
        <f>SUM(AP889:AP897)</f>
        <v>277.7</v>
      </c>
      <c r="AQ898" s="18"/>
      <c r="AR898" s="15">
        <f>SUM(AR889:AR897)</f>
        <v>178.7</v>
      </c>
      <c r="AS898" s="17"/>
      <c r="AT898" s="15">
        <f>SUM(AT889:AT897)</f>
        <v>225.7</v>
      </c>
      <c r="AU898" s="17"/>
      <c r="AV898" s="15">
        <f>SUM(AV889:AV897)</f>
        <v>253.20000000000005</v>
      </c>
    </row>
    <row r="899" spans="1:48" x14ac:dyDescent="0.25">
      <c r="A899" s="12"/>
      <c r="B899" s="13"/>
      <c r="C899" s="14"/>
      <c r="E899" s="27"/>
      <c r="F899" s="26"/>
      <c r="G899" s="27"/>
      <c r="H899" s="26"/>
      <c r="I899" s="27"/>
      <c r="J899" s="26"/>
      <c r="K899" s="28"/>
      <c r="L899" s="26"/>
      <c r="M899" s="27"/>
      <c r="N899" s="26"/>
      <c r="O899" s="27"/>
      <c r="P899" s="26"/>
      <c r="Q899" s="27"/>
      <c r="R899" s="26"/>
      <c r="S899" s="27"/>
      <c r="T899" s="26"/>
      <c r="U899" s="27"/>
      <c r="V899" s="26"/>
      <c r="W899" s="27"/>
      <c r="X899" s="26"/>
      <c r="Y899" s="27"/>
      <c r="Z899" s="26"/>
      <c r="AA899" s="27"/>
      <c r="AB899" s="26"/>
      <c r="AC899" s="27"/>
      <c r="AD899" s="26"/>
      <c r="AE899" s="27"/>
      <c r="AF899" s="26"/>
      <c r="AG899" s="27"/>
      <c r="AH899" s="26"/>
      <c r="AI899" s="27"/>
      <c r="AJ899" s="26"/>
      <c r="AK899" s="27"/>
      <c r="AL899" s="26"/>
      <c r="AM899" s="27"/>
      <c r="AN899" s="26"/>
      <c r="AO899" s="28"/>
      <c r="AP899" s="26"/>
      <c r="AQ899" s="28"/>
      <c r="AR899" s="26"/>
      <c r="AS899" s="27"/>
      <c r="AT899" s="26"/>
      <c r="AU899" s="27"/>
      <c r="AV899" s="26"/>
    </row>
    <row r="900" spans="1:48" s="16" customFormat="1" x14ac:dyDescent="0.25">
      <c r="A900" s="12"/>
      <c r="B900" s="13"/>
      <c r="C900" s="14"/>
      <c r="E900" s="27" t="s">
        <v>240</v>
      </c>
      <c r="F900" s="26">
        <v>25.2</v>
      </c>
      <c r="G900" s="112" t="s">
        <v>242</v>
      </c>
      <c r="H900" s="113">
        <v>55.1</v>
      </c>
      <c r="I900" s="112" t="s">
        <v>240</v>
      </c>
      <c r="J900" s="113">
        <v>56.7</v>
      </c>
      <c r="K900" s="27" t="s">
        <v>242</v>
      </c>
      <c r="L900" s="26">
        <v>24.5</v>
      </c>
      <c r="M900" s="27" t="s">
        <v>240</v>
      </c>
      <c r="N900" s="26">
        <v>25.2</v>
      </c>
      <c r="O900" s="27" t="s">
        <v>240</v>
      </c>
      <c r="P900" s="26">
        <v>25.2</v>
      </c>
      <c r="Q900" s="112" t="s">
        <v>240</v>
      </c>
      <c r="R900" s="113">
        <v>56.7</v>
      </c>
      <c r="S900" s="112" t="s">
        <v>240</v>
      </c>
      <c r="T900" s="113">
        <v>56.7</v>
      </c>
      <c r="U900" s="27" t="s">
        <v>240</v>
      </c>
      <c r="V900" s="26">
        <v>25.2</v>
      </c>
      <c r="W900" s="27"/>
      <c r="X900" s="26"/>
      <c r="Y900" s="27"/>
      <c r="Z900" s="26"/>
      <c r="AA900" s="27" t="s">
        <v>240</v>
      </c>
      <c r="AB900" s="26">
        <v>25.2</v>
      </c>
      <c r="AC900" s="27" t="s">
        <v>242</v>
      </c>
      <c r="AD900" s="26">
        <v>24.5</v>
      </c>
      <c r="AE900" s="27"/>
      <c r="AF900" s="26"/>
      <c r="AG900" s="27"/>
      <c r="AH900" s="26"/>
      <c r="AI900" s="27" t="s">
        <v>242</v>
      </c>
      <c r="AJ900" s="26">
        <v>24.5</v>
      </c>
      <c r="AK900" s="27" t="s">
        <v>240</v>
      </c>
      <c r="AL900" s="26">
        <v>25.2</v>
      </c>
      <c r="AM900" s="112" t="s">
        <v>240</v>
      </c>
      <c r="AN900" s="113">
        <v>56.7</v>
      </c>
      <c r="AO900" s="27" t="s">
        <v>242</v>
      </c>
      <c r="AP900" s="26">
        <v>24.5</v>
      </c>
      <c r="AQ900" s="27" t="s">
        <v>240</v>
      </c>
      <c r="AR900" s="26">
        <v>25.2</v>
      </c>
      <c r="AS900" s="27" t="s">
        <v>240</v>
      </c>
      <c r="AT900" s="26">
        <v>25.2</v>
      </c>
      <c r="AU900" s="27" t="s">
        <v>240</v>
      </c>
      <c r="AV900" s="26">
        <v>25.2</v>
      </c>
    </row>
    <row r="901" spans="1:48" s="16" customFormat="1" x14ac:dyDescent="0.25">
      <c r="A901" s="12"/>
      <c r="B901" s="13"/>
      <c r="C901" s="14"/>
      <c r="E901" s="110" t="s">
        <v>165</v>
      </c>
      <c r="F901" s="111">
        <v>9.4</v>
      </c>
      <c r="G901" s="27"/>
      <c r="H901" s="26"/>
      <c r="I901" s="110" t="s">
        <v>260</v>
      </c>
      <c r="J901" s="111">
        <v>9.6</v>
      </c>
      <c r="K901" s="27"/>
      <c r="L901" s="26"/>
      <c r="M901" s="112" t="s">
        <v>242</v>
      </c>
      <c r="N901" s="113">
        <v>55.1</v>
      </c>
      <c r="O901" s="110" t="s">
        <v>260</v>
      </c>
      <c r="P901" s="111">
        <v>9.6</v>
      </c>
      <c r="Q901" s="27"/>
      <c r="R901" s="26"/>
      <c r="S901" s="27" t="s">
        <v>242</v>
      </c>
      <c r="T901" s="26">
        <v>24.5</v>
      </c>
      <c r="U901" s="27" t="s">
        <v>242</v>
      </c>
      <c r="V901" s="26">
        <v>24.5</v>
      </c>
      <c r="W901" s="27"/>
      <c r="X901" s="26"/>
      <c r="Y901" s="27"/>
      <c r="Z901" s="26"/>
      <c r="AA901" s="27" t="s">
        <v>242</v>
      </c>
      <c r="AB901" s="26">
        <v>24.5</v>
      </c>
      <c r="AC901" s="27"/>
      <c r="AD901" s="26"/>
      <c r="AE901" s="27"/>
      <c r="AF901" s="26"/>
      <c r="AG901" s="27"/>
      <c r="AH901" s="26"/>
      <c r="AI901" s="27"/>
      <c r="AJ901" s="26"/>
      <c r="AK901" s="27" t="s">
        <v>242</v>
      </c>
      <c r="AL901" s="26">
        <v>24.5</v>
      </c>
      <c r="AM901" s="27"/>
      <c r="AN901" s="26"/>
      <c r="AO901" s="110" t="s">
        <v>165</v>
      </c>
      <c r="AP901" s="111">
        <v>9.4</v>
      </c>
      <c r="AQ901" s="27"/>
      <c r="AR901" s="26"/>
      <c r="AS901" s="27"/>
      <c r="AT901" s="26"/>
      <c r="AU901" s="110" t="s">
        <v>165</v>
      </c>
      <c r="AV901" s="111">
        <v>9.4</v>
      </c>
    </row>
    <row r="902" spans="1:48" s="16" customFormat="1" x14ac:dyDescent="0.25">
      <c r="A902" s="12"/>
      <c r="B902" s="13"/>
      <c r="C902" s="14"/>
      <c r="E902" s="27"/>
      <c r="F902" s="26"/>
      <c r="G902" s="27"/>
      <c r="H902" s="26"/>
      <c r="I902" s="27"/>
      <c r="J902" s="26"/>
      <c r="K902" s="27"/>
      <c r="L902" s="26"/>
      <c r="M902" s="27"/>
      <c r="N902" s="26"/>
      <c r="O902" s="27"/>
      <c r="P902" s="26"/>
      <c r="Q902" s="27"/>
      <c r="R902" s="26"/>
      <c r="S902" s="27"/>
      <c r="T902" s="26"/>
      <c r="U902" s="110" t="s">
        <v>165</v>
      </c>
      <c r="V902" s="111">
        <v>9.4</v>
      </c>
      <c r="W902" s="27"/>
      <c r="X902" s="26"/>
      <c r="Y902" s="27"/>
      <c r="Z902" s="26"/>
      <c r="AA902" s="27"/>
      <c r="AB902" s="26"/>
      <c r="AC902" s="27"/>
      <c r="AD902" s="26"/>
      <c r="AE902" s="27"/>
      <c r="AF902" s="26"/>
      <c r="AG902" s="27"/>
      <c r="AH902" s="26"/>
      <c r="AI902" s="27"/>
      <c r="AJ902" s="26"/>
      <c r="AK902" s="110" t="s">
        <v>165</v>
      </c>
      <c r="AL902" s="111">
        <v>9.4</v>
      </c>
      <c r="AM902" s="27"/>
      <c r="AN902" s="26"/>
      <c r="AO902" s="27"/>
      <c r="AP902" s="26"/>
      <c r="AQ902" s="27"/>
      <c r="AR902" s="26"/>
      <c r="AS902" s="27"/>
      <c r="AT902" s="26"/>
      <c r="AU902" s="27"/>
      <c r="AV902" s="26"/>
    </row>
    <row r="903" spans="1:48" s="16" customFormat="1" x14ac:dyDescent="0.25">
      <c r="A903" s="12"/>
      <c r="B903" s="13"/>
      <c r="C903" s="14"/>
      <c r="E903" s="27"/>
      <c r="F903" s="26"/>
      <c r="G903" s="27"/>
      <c r="H903" s="26"/>
      <c r="I903" s="27"/>
      <c r="J903" s="26"/>
      <c r="K903" s="27"/>
      <c r="L903" s="26"/>
      <c r="M903" s="27"/>
      <c r="N903" s="26"/>
      <c r="O903" s="27"/>
      <c r="P903" s="26"/>
      <c r="Q903" s="27"/>
      <c r="R903" s="26"/>
      <c r="S903" s="27"/>
      <c r="T903" s="26"/>
      <c r="U903" s="27"/>
      <c r="V903" s="26"/>
      <c r="W903" s="27"/>
      <c r="X903" s="26"/>
      <c r="Y903" s="27"/>
      <c r="Z903" s="26"/>
      <c r="AA903" s="27"/>
      <c r="AB903" s="26"/>
      <c r="AC903" s="27"/>
      <c r="AD903" s="26"/>
      <c r="AE903" s="27"/>
      <c r="AF903" s="26"/>
      <c r="AG903" s="27"/>
      <c r="AH903" s="26"/>
      <c r="AI903" s="27"/>
      <c r="AJ903" s="26"/>
      <c r="AK903" s="27"/>
      <c r="AL903" s="26"/>
      <c r="AM903" s="27"/>
      <c r="AN903" s="26"/>
      <c r="AO903" s="27"/>
      <c r="AP903" s="26"/>
      <c r="AQ903" s="27"/>
      <c r="AR903" s="26"/>
      <c r="AS903" s="27"/>
      <c r="AT903" s="26"/>
      <c r="AU903" s="27"/>
      <c r="AV903" s="26"/>
    </row>
    <row r="904" spans="1:48" s="10" customFormat="1" x14ac:dyDescent="0.25">
      <c r="A904" s="12"/>
      <c r="B904" s="13"/>
      <c r="C904" s="14"/>
      <c r="E904" s="17"/>
      <c r="F904" s="15">
        <f>SUM(F898:F903)</f>
        <v>256.7</v>
      </c>
      <c r="G904" s="17"/>
      <c r="H904" s="15">
        <f>SUM(H898:H903)</f>
        <v>413.90000000000003</v>
      </c>
      <c r="I904" s="17"/>
      <c r="J904" s="15">
        <f>SUM(J898:J903)</f>
        <v>343.9</v>
      </c>
      <c r="K904" s="18"/>
      <c r="L904" s="15">
        <f>SUM(L898:L903)</f>
        <v>273.20000000000005</v>
      </c>
      <c r="M904" s="17"/>
      <c r="N904" s="15">
        <f>SUM(N898:N903)</f>
        <v>361.00000000000006</v>
      </c>
      <c r="O904" s="17"/>
      <c r="P904" s="15">
        <f>SUM(P898:P903)</f>
        <v>337.8</v>
      </c>
      <c r="Q904" s="17"/>
      <c r="R904" s="15">
        <f>SUM(R898:R903)</f>
        <v>240.7</v>
      </c>
      <c r="S904" s="17"/>
      <c r="T904" s="15">
        <f>SUM(T898:T903)</f>
        <v>326.40000000000003</v>
      </c>
      <c r="U904" s="17"/>
      <c r="V904" s="15">
        <f>SUM(V898:V903)</f>
        <v>385.19999999999993</v>
      </c>
      <c r="W904" s="17"/>
      <c r="X904" s="15">
        <f>SUM(X898:X903)</f>
        <v>216.29999999999998</v>
      </c>
      <c r="Y904" s="17"/>
      <c r="Z904" s="15">
        <f>SUM(Z898:Z903)</f>
        <v>186.89999999999998</v>
      </c>
      <c r="AA904" s="17"/>
      <c r="AB904" s="15">
        <f>SUM(AB898:AB903)</f>
        <v>297.3</v>
      </c>
      <c r="AC904" s="17"/>
      <c r="AD904" s="15">
        <f>SUM(AD898:AD903)</f>
        <v>268.60000000000002</v>
      </c>
      <c r="AE904" s="17"/>
      <c r="AF904" s="15">
        <f>SUM(AF898:AF903)</f>
        <v>165.70000000000002</v>
      </c>
      <c r="AG904" s="17"/>
      <c r="AH904" s="15">
        <f>SUM(AH898:AH903)</f>
        <v>137.10000000000002</v>
      </c>
      <c r="AI904" s="17"/>
      <c r="AJ904" s="15">
        <f>SUM(AJ898:AJ903)</f>
        <v>271.79999999999995</v>
      </c>
      <c r="AK904" s="17"/>
      <c r="AL904" s="15">
        <f>SUM(AL898:AL903)</f>
        <v>443.7999999999999</v>
      </c>
      <c r="AM904" s="17"/>
      <c r="AN904" s="15">
        <f>SUM(AN898:AN903)</f>
        <v>283.5</v>
      </c>
      <c r="AO904" s="18"/>
      <c r="AP904" s="15">
        <f>SUM(AP898:AP903)</f>
        <v>311.59999999999997</v>
      </c>
      <c r="AQ904" s="18"/>
      <c r="AR904" s="15">
        <f>SUM(AR898:AR903)</f>
        <v>203.89999999999998</v>
      </c>
      <c r="AS904" s="17"/>
      <c r="AT904" s="15">
        <f>SUM(AT898:AT903)</f>
        <v>250.89999999999998</v>
      </c>
      <c r="AU904" s="17"/>
      <c r="AV904" s="15">
        <f>SUM(AV898:AV903)</f>
        <v>287.8</v>
      </c>
    </row>
    <row r="905" spans="1:48" ht="13.5" customHeight="1" x14ac:dyDescent="0.25">
      <c r="A905" s="12"/>
      <c r="B905" s="13"/>
      <c r="C905" s="14"/>
      <c r="E905" s="27"/>
      <c r="F905" s="26"/>
      <c r="G905" s="27"/>
      <c r="H905" s="26"/>
      <c r="I905" s="27"/>
      <c r="J905" s="26"/>
      <c r="K905" s="28"/>
      <c r="L905" s="26"/>
      <c r="M905" s="27"/>
      <c r="N905" s="26"/>
      <c r="O905" s="27"/>
      <c r="P905" s="26"/>
      <c r="Q905" s="27"/>
      <c r="R905" s="26"/>
      <c r="S905" s="27"/>
      <c r="T905" s="26"/>
      <c r="U905" s="27"/>
      <c r="V905" s="26"/>
      <c r="W905" s="27"/>
      <c r="X905" s="26"/>
      <c r="Y905" s="27"/>
      <c r="Z905" s="26"/>
      <c r="AA905" s="27"/>
      <c r="AB905" s="26"/>
      <c r="AC905" s="27"/>
      <c r="AD905" s="26"/>
      <c r="AE905" s="27"/>
      <c r="AF905" s="26"/>
      <c r="AG905" s="27"/>
      <c r="AH905" s="26"/>
      <c r="AI905" s="27"/>
      <c r="AJ905" s="26"/>
      <c r="AK905" s="27"/>
      <c r="AL905" s="26"/>
      <c r="AM905" s="27"/>
      <c r="AN905" s="26"/>
      <c r="AO905" s="28"/>
      <c r="AP905" s="26"/>
      <c r="AQ905" s="28"/>
      <c r="AR905" s="26"/>
      <c r="AS905" s="27"/>
      <c r="AT905" s="26"/>
      <c r="AU905" s="27"/>
      <c r="AV905" s="26"/>
    </row>
    <row r="906" spans="1:48" s="16" customFormat="1" x14ac:dyDescent="0.25">
      <c r="A906" s="12"/>
      <c r="B906" s="13"/>
      <c r="C906" s="14"/>
      <c r="E906" s="114" t="s">
        <v>240</v>
      </c>
      <c r="F906" s="115">
        <v>91</v>
      </c>
      <c r="G906" s="110" t="s">
        <v>242</v>
      </c>
      <c r="H906" s="111">
        <v>8.4</v>
      </c>
      <c r="I906" s="114" t="s">
        <v>240</v>
      </c>
      <c r="J906" s="115">
        <v>48.4</v>
      </c>
      <c r="K906" s="110" t="s">
        <v>242</v>
      </c>
      <c r="L906" s="111">
        <v>21</v>
      </c>
      <c r="M906" s="114" t="s">
        <v>240</v>
      </c>
      <c r="N906" s="115">
        <v>48.4</v>
      </c>
      <c r="O906" s="114" t="s">
        <v>240</v>
      </c>
      <c r="P906" s="115">
        <v>91</v>
      </c>
      <c r="Q906" s="114" t="s">
        <v>240</v>
      </c>
      <c r="R906" s="115">
        <v>48.4</v>
      </c>
      <c r="S906" s="114" t="s">
        <v>240</v>
      </c>
      <c r="T906" s="115">
        <v>48.4</v>
      </c>
      <c r="U906" s="114" t="s">
        <v>240</v>
      </c>
      <c r="V906" s="115">
        <v>48.4</v>
      </c>
      <c r="W906" s="27"/>
      <c r="X906" s="26"/>
      <c r="Y906" s="27"/>
      <c r="Z906" s="26"/>
      <c r="AA906" s="114" t="s">
        <v>240</v>
      </c>
      <c r="AB906" s="115">
        <v>48.4</v>
      </c>
      <c r="AC906" s="110" t="s">
        <v>242</v>
      </c>
      <c r="AD906" s="111">
        <v>21</v>
      </c>
      <c r="AE906" s="27"/>
      <c r="AF906" s="26"/>
      <c r="AG906" s="27"/>
      <c r="AH906" s="26"/>
      <c r="AI906" s="110" t="s">
        <v>242</v>
      </c>
      <c r="AJ906" s="111">
        <v>8.4</v>
      </c>
      <c r="AK906" s="114" t="s">
        <v>240</v>
      </c>
      <c r="AL906" s="115">
        <v>91</v>
      </c>
      <c r="AM906" s="114" t="s">
        <v>240</v>
      </c>
      <c r="AN906" s="115">
        <v>48.4</v>
      </c>
      <c r="AO906" s="110" t="s">
        <v>242</v>
      </c>
      <c r="AP906" s="111">
        <v>8.4</v>
      </c>
      <c r="AQ906" s="114" t="s">
        <v>240</v>
      </c>
      <c r="AR906" s="115">
        <v>91</v>
      </c>
      <c r="AS906" s="114" t="s">
        <v>240</v>
      </c>
      <c r="AT906" s="115">
        <v>91</v>
      </c>
      <c r="AU906" s="114" t="s">
        <v>240</v>
      </c>
      <c r="AV906" s="115">
        <v>91</v>
      </c>
    </row>
    <row r="907" spans="1:48" s="16" customFormat="1" x14ac:dyDescent="0.25">
      <c r="A907" s="12"/>
      <c r="B907" s="13"/>
      <c r="C907" s="14"/>
      <c r="E907" s="27"/>
      <c r="F907" s="26"/>
      <c r="G907" s="27"/>
      <c r="H907" s="26"/>
      <c r="I907" s="27"/>
      <c r="J907" s="26"/>
      <c r="K907" s="27"/>
      <c r="L907" s="26"/>
      <c r="M907" s="110" t="s">
        <v>242</v>
      </c>
      <c r="N907" s="111">
        <v>8.4</v>
      </c>
      <c r="O907" s="27"/>
      <c r="P907" s="26"/>
      <c r="Q907" s="27"/>
      <c r="R907" s="26"/>
      <c r="S907" s="110" t="s">
        <v>242</v>
      </c>
      <c r="T907" s="111">
        <v>8.4</v>
      </c>
      <c r="U907" s="110" t="s">
        <v>242</v>
      </c>
      <c r="V907" s="111">
        <v>8.4</v>
      </c>
      <c r="W907" s="27"/>
      <c r="X907" s="26"/>
      <c r="Y907" s="27"/>
      <c r="Z907" s="26"/>
      <c r="AA907" s="110" t="s">
        <v>242</v>
      </c>
      <c r="AB907" s="111">
        <v>8.4</v>
      </c>
      <c r="AC907" s="27"/>
      <c r="AD907" s="26"/>
      <c r="AE907" s="27"/>
      <c r="AF907" s="26"/>
      <c r="AG907" s="27"/>
      <c r="AH907" s="26"/>
      <c r="AI907" s="27"/>
      <c r="AJ907" s="26"/>
      <c r="AK907" s="110" t="s">
        <v>242</v>
      </c>
      <c r="AL907" s="111">
        <v>8.4</v>
      </c>
      <c r="AM907" s="27"/>
      <c r="AN907" s="26"/>
      <c r="AO907" s="27"/>
      <c r="AP907" s="26"/>
      <c r="AQ907" s="27"/>
      <c r="AR907" s="26"/>
      <c r="AS907" s="27"/>
      <c r="AT907" s="26"/>
      <c r="AU907" s="27"/>
      <c r="AV907" s="26"/>
    </row>
    <row r="908" spans="1:48" s="16" customFormat="1" x14ac:dyDescent="0.25">
      <c r="A908" s="12"/>
      <c r="B908" s="13"/>
      <c r="C908" s="14"/>
      <c r="E908" s="27"/>
      <c r="F908" s="26"/>
      <c r="G908" s="27"/>
      <c r="H908" s="26"/>
      <c r="I908" s="27"/>
      <c r="J908" s="26"/>
      <c r="K908" s="27"/>
      <c r="L908" s="26"/>
      <c r="M908" s="27"/>
      <c r="N908" s="26"/>
      <c r="O908" s="27"/>
      <c r="P908" s="26"/>
      <c r="Q908" s="27"/>
      <c r="R908" s="26"/>
      <c r="S908" s="27"/>
      <c r="T908" s="26"/>
      <c r="U908" s="27"/>
      <c r="V908" s="26"/>
      <c r="W908" s="27"/>
      <c r="X908" s="26"/>
      <c r="Y908" s="27"/>
      <c r="Z908" s="26"/>
      <c r="AA908" s="27"/>
      <c r="AB908" s="26"/>
      <c r="AC908" s="27"/>
      <c r="AD908" s="26"/>
      <c r="AE908" s="27"/>
      <c r="AF908" s="26"/>
      <c r="AG908" s="27"/>
      <c r="AH908" s="26"/>
      <c r="AI908" s="27"/>
      <c r="AJ908" s="26"/>
      <c r="AK908" s="27"/>
      <c r="AL908" s="26"/>
      <c r="AM908" s="27"/>
      <c r="AN908" s="26"/>
      <c r="AO908" s="27"/>
      <c r="AP908" s="26"/>
      <c r="AQ908" s="27"/>
      <c r="AR908" s="26"/>
      <c r="AS908" s="27"/>
      <c r="AT908" s="26"/>
      <c r="AU908" s="27"/>
      <c r="AV908" s="26"/>
    </row>
    <row r="909" spans="1:48" s="10" customFormat="1" ht="13.2" x14ac:dyDescent="0.25">
      <c r="A909" s="19"/>
      <c r="B909" s="20"/>
      <c r="C909" s="22" t="s">
        <v>41</v>
      </c>
      <c r="D909" s="23"/>
      <c r="E909" s="24"/>
      <c r="F909" s="25">
        <f>SUM(F904:F908)</f>
        <v>347.7</v>
      </c>
      <c r="G909" s="24"/>
      <c r="H909" s="25">
        <f>SUM(H904:H908)</f>
        <v>422.3</v>
      </c>
      <c r="I909" s="24"/>
      <c r="J909" s="25">
        <f>SUM(J904:J908)</f>
        <v>392.29999999999995</v>
      </c>
      <c r="K909" s="24"/>
      <c r="L909" s="25">
        <f>SUM(L904:L908)</f>
        <v>294.20000000000005</v>
      </c>
      <c r="M909" s="24"/>
      <c r="N909" s="25">
        <f>SUM(N904:N908)</f>
        <v>417.8</v>
      </c>
      <c r="O909" s="24"/>
      <c r="P909" s="25">
        <f>SUM(P904:P908)</f>
        <v>428.8</v>
      </c>
      <c r="Q909" s="24"/>
      <c r="R909" s="25">
        <f>SUM(R904:R908)</f>
        <v>289.09999999999997</v>
      </c>
      <c r="S909" s="24"/>
      <c r="T909" s="25">
        <f>SUM(T904:T908)</f>
        <v>383.2</v>
      </c>
      <c r="U909" s="24"/>
      <c r="V909" s="25">
        <f>SUM(V904:V908)</f>
        <v>441.99999999999989</v>
      </c>
      <c r="W909" s="24"/>
      <c r="X909" s="25">
        <f>SUM(X904:X908)</f>
        <v>216.29999999999998</v>
      </c>
      <c r="Y909" s="24"/>
      <c r="Z909" s="25">
        <f>SUM(Z904:Z908)</f>
        <v>186.89999999999998</v>
      </c>
      <c r="AA909" s="24"/>
      <c r="AB909" s="25">
        <f>SUM(AB904:AB908)</f>
        <v>354.09999999999997</v>
      </c>
      <c r="AC909" s="24"/>
      <c r="AD909" s="25">
        <f>SUM(AD904:AD908)</f>
        <v>289.60000000000002</v>
      </c>
      <c r="AE909" s="24"/>
      <c r="AF909" s="25">
        <f>SUM(AF904:AF908)</f>
        <v>165.70000000000002</v>
      </c>
      <c r="AG909" s="24"/>
      <c r="AH909" s="25">
        <f>SUM(AH904:AH908)</f>
        <v>137.10000000000002</v>
      </c>
      <c r="AI909" s="24"/>
      <c r="AJ909" s="25">
        <f>SUM(AJ904:AJ908)</f>
        <v>280.19999999999993</v>
      </c>
      <c r="AK909" s="24"/>
      <c r="AL909" s="25">
        <f>SUM(AL904:AL908)</f>
        <v>543.19999999999993</v>
      </c>
      <c r="AM909" s="24"/>
      <c r="AN909" s="25">
        <f>SUM(AN904:AN908)</f>
        <v>331.9</v>
      </c>
      <c r="AO909" s="24"/>
      <c r="AP909" s="25">
        <f>SUM(AP904:AP908)</f>
        <v>319.99999999999994</v>
      </c>
      <c r="AQ909" s="24"/>
      <c r="AR909" s="25">
        <f>SUM(AR904:AR908)</f>
        <v>294.89999999999998</v>
      </c>
      <c r="AS909" s="24"/>
      <c r="AT909" s="25">
        <f>SUM(AT904:AT908)</f>
        <v>341.9</v>
      </c>
      <c r="AU909" s="24"/>
      <c r="AV909" s="25">
        <f>SUM(AV904:AV908)</f>
        <v>378.8</v>
      </c>
    </row>
    <row r="910" spans="1:48" x14ac:dyDescent="0.25">
      <c r="A910" s="12"/>
      <c r="B910" s="13"/>
      <c r="C910" s="14"/>
      <c r="E910" s="29"/>
      <c r="F910" s="30"/>
      <c r="G910" s="29"/>
      <c r="H910" s="30"/>
      <c r="I910" s="29"/>
      <c r="J910" s="30"/>
      <c r="K910" s="31"/>
      <c r="L910" s="30"/>
      <c r="M910" s="29"/>
      <c r="N910" s="30"/>
      <c r="O910" s="29"/>
      <c r="P910" s="30"/>
      <c r="Q910" s="29"/>
      <c r="R910" s="30"/>
      <c r="S910" s="29"/>
      <c r="T910" s="30"/>
      <c r="U910" s="29"/>
      <c r="V910" s="30"/>
      <c r="W910" s="29"/>
      <c r="X910" s="30"/>
      <c r="Y910" s="29"/>
      <c r="Z910" s="30"/>
      <c r="AA910" s="29"/>
      <c r="AB910" s="30"/>
      <c r="AC910" s="29"/>
      <c r="AD910" s="30"/>
      <c r="AE910" s="29"/>
      <c r="AF910" s="30"/>
      <c r="AG910" s="29"/>
      <c r="AH910" s="30"/>
      <c r="AI910" s="29"/>
      <c r="AJ910" s="30"/>
      <c r="AK910" s="29"/>
      <c r="AL910" s="30"/>
      <c r="AM910" s="29"/>
      <c r="AN910" s="30"/>
      <c r="AO910" s="31"/>
      <c r="AP910" s="30"/>
      <c r="AQ910" s="31"/>
      <c r="AR910" s="30"/>
      <c r="AS910" s="29"/>
      <c r="AT910" s="30"/>
      <c r="AU910" s="29"/>
      <c r="AV910" s="30"/>
    </row>
    <row r="911" spans="1:48" x14ac:dyDescent="0.25">
      <c r="A911" s="12"/>
      <c r="B911" s="13"/>
      <c r="C911" s="14"/>
    </row>
    <row r="912" spans="1:48" x14ac:dyDescent="0.25">
      <c r="A912" s="124">
        <v>46236</v>
      </c>
      <c r="B912" s="125">
        <v>1000</v>
      </c>
      <c r="C912" s="126" t="s">
        <v>82</v>
      </c>
      <c r="E912" s="110" t="s">
        <v>317</v>
      </c>
      <c r="F912" s="111">
        <v>9.6</v>
      </c>
      <c r="G912" s="27" t="s">
        <v>217</v>
      </c>
      <c r="H912" s="26">
        <v>0</v>
      </c>
      <c r="I912" s="27" t="s">
        <v>240</v>
      </c>
      <c r="J912" s="26">
        <v>0</v>
      </c>
      <c r="K912" s="27" t="s">
        <v>298</v>
      </c>
      <c r="L912" s="26">
        <v>0</v>
      </c>
      <c r="M912" s="110" t="s">
        <v>263</v>
      </c>
      <c r="N912" s="111">
        <v>6.2</v>
      </c>
      <c r="O912" s="27" t="s">
        <v>188</v>
      </c>
      <c r="P912" s="26">
        <v>32.6</v>
      </c>
      <c r="Q912" s="110" t="s">
        <v>263</v>
      </c>
      <c r="R912" s="111">
        <v>6.2</v>
      </c>
      <c r="S912" s="110" t="s">
        <v>263</v>
      </c>
      <c r="T912" s="111">
        <v>6.2</v>
      </c>
      <c r="U912" s="110" t="s">
        <v>263</v>
      </c>
      <c r="V912" s="111">
        <v>6.2</v>
      </c>
      <c r="W912" s="27" t="s">
        <v>182</v>
      </c>
      <c r="X912" s="26">
        <v>0</v>
      </c>
      <c r="Y912" s="27" t="s">
        <v>217</v>
      </c>
      <c r="Z912" s="26">
        <v>0</v>
      </c>
      <c r="AA912" s="110" t="s">
        <v>263</v>
      </c>
      <c r="AB912" s="111">
        <v>6.2</v>
      </c>
      <c r="AC912" s="110" t="s">
        <v>263</v>
      </c>
      <c r="AD912" s="111">
        <v>6.2</v>
      </c>
      <c r="AE912" s="27" t="s">
        <v>298</v>
      </c>
      <c r="AF912" s="26">
        <v>0</v>
      </c>
      <c r="AG912" s="27" t="s">
        <v>188</v>
      </c>
      <c r="AH912" s="26">
        <v>32.6</v>
      </c>
      <c r="AI912" s="27" t="s">
        <v>298</v>
      </c>
      <c r="AJ912" s="26">
        <v>0</v>
      </c>
      <c r="AK912" s="27" t="s">
        <v>238</v>
      </c>
      <c r="AL912" s="26">
        <v>0</v>
      </c>
      <c r="AM912" s="110" t="s">
        <v>263</v>
      </c>
      <c r="AN912" s="111">
        <v>6.2</v>
      </c>
      <c r="AO912" s="27"/>
      <c r="AP912" s="26"/>
      <c r="AQ912" s="27" t="s">
        <v>288</v>
      </c>
      <c r="AR912" s="26">
        <v>0</v>
      </c>
      <c r="AS912" s="27" t="s">
        <v>238</v>
      </c>
      <c r="AT912" s="26">
        <v>0</v>
      </c>
      <c r="AU912" s="110" t="s">
        <v>263</v>
      </c>
      <c r="AV912" s="111">
        <v>6.2</v>
      </c>
    </row>
    <row r="913" spans="1:48" x14ac:dyDescent="0.25">
      <c r="A913" s="12"/>
      <c r="B913" s="13"/>
      <c r="C913" s="14"/>
      <c r="E913" s="27" t="s">
        <v>217</v>
      </c>
      <c r="F913" s="26">
        <v>0</v>
      </c>
      <c r="G913" s="110" t="s">
        <v>277</v>
      </c>
      <c r="H913" s="111">
        <v>6.9</v>
      </c>
      <c r="I913" s="27" t="s">
        <v>242</v>
      </c>
      <c r="J913" s="26">
        <v>0</v>
      </c>
      <c r="K913" s="27" t="s">
        <v>188</v>
      </c>
      <c r="L913" s="26">
        <v>32.6</v>
      </c>
      <c r="M913" s="27" t="s">
        <v>217</v>
      </c>
      <c r="N913" s="26">
        <v>0</v>
      </c>
      <c r="O913" s="27" t="s">
        <v>217</v>
      </c>
      <c r="P913" s="26">
        <v>0</v>
      </c>
      <c r="Q913" s="27" t="s">
        <v>182</v>
      </c>
      <c r="R913" s="26">
        <v>0</v>
      </c>
      <c r="S913" s="27" t="s">
        <v>217</v>
      </c>
      <c r="T913" s="26">
        <v>0</v>
      </c>
      <c r="U913" s="27" t="s">
        <v>240</v>
      </c>
      <c r="V913" s="26">
        <v>0</v>
      </c>
      <c r="W913" s="27" t="s">
        <v>183</v>
      </c>
      <c r="X913" s="26">
        <v>0</v>
      </c>
      <c r="Y913" s="27" t="s">
        <v>182</v>
      </c>
      <c r="Z913" s="26">
        <v>0</v>
      </c>
      <c r="AA913" s="27" t="s">
        <v>298</v>
      </c>
      <c r="AB913" s="26">
        <v>0</v>
      </c>
      <c r="AC913" s="27" t="s">
        <v>182</v>
      </c>
      <c r="AD913" s="26">
        <v>0</v>
      </c>
      <c r="AE913" s="27" t="s">
        <v>314</v>
      </c>
      <c r="AF913" s="26">
        <v>0</v>
      </c>
      <c r="AG913" s="27" t="s">
        <v>217</v>
      </c>
      <c r="AH913" s="26">
        <v>0</v>
      </c>
      <c r="AI913" s="27" t="s">
        <v>281</v>
      </c>
      <c r="AJ913" s="26">
        <v>26.1</v>
      </c>
      <c r="AK913" s="110" t="s">
        <v>263</v>
      </c>
      <c r="AL913" s="111">
        <v>6.2</v>
      </c>
      <c r="AM913" s="27" t="s">
        <v>254</v>
      </c>
      <c r="AN913" s="26">
        <v>0</v>
      </c>
      <c r="AO913" s="27"/>
      <c r="AP913" s="26"/>
      <c r="AQ913" s="27" t="s">
        <v>182</v>
      </c>
      <c r="AR913" s="26">
        <v>0</v>
      </c>
      <c r="AS913" s="27" t="s">
        <v>254</v>
      </c>
      <c r="AT913" s="26">
        <v>0</v>
      </c>
      <c r="AU913" s="27" t="s">
        <v>217</v>
      </c>
      <c r="AV913" s="26">
        <v>0</v>
      </c>
    </row>
    <row r="914" spans="1:48" x14ac:dyDescent="0.25">
      <c r="A914" s="12"/>
      <c r="B914" s="13"/>
      <c r="C914" s="14"/>
      <c r="E914" s="27" t="s">
        <v>182</v>
      </c>
      <c r="F914" s="26">
        <v>0</v>
      </c>
      <c r="G914" s="27" t="s">
        <v>250</v>
      </c>
      <c r="H914" s="26">
        <v>38.799999999999997</v>
      </c>
      <c r="I914" s="110" t="s">
        <v>207</v>
      </c>
      <c r="J914" s="111">
        <v>2.8</v>
      </c>
      <c r="K914" s="27" t="s">
        <v>242</v>
      </c>
      <c r="L914" s="26">
        <v>0</v>
      </c>
      <c r="M914" s="27" t="s">
        <v>182</v>
      </c>
      <c r="N914" s="26">
        <v>0</v>
      </c>
      <c r="O914" s="27" t="s">
        <v>182</v>
      </c>
      <c r="P914" s="26">
        <v>0</v>
      </c>
      <c r="Q914" s="27" t="s">
        <v>240</v>
      </c>
      <c r="R914" s="26">
        <v>0</v>
      </c>
      <c r="S914" s="27" t="s">
        <v>183</v>
      </c>
      <c r="T914" s="26">
        <v>0</v>
      </c>
      <c r="U914" s="27" t="s">
        <v>242</v>
      </c>
      <c r="V914" s="26">
        <v>0</v>
      </c>
      <c r="W914" s="27" t="s">
        <v>197</v>
      </c>
      <c r="X914" s="26">
        <v>0</v>
      </c>
      <c r="Y914" s="27" t="s">
        <v>197</v>
      </c>
      <c r="Z914" s="26">
        <v>0</v>
      </c>
      <c r="AA914" s="27" t="s">
        <v>217</v>
      </c>
      <c r="AB914" s="26">
        <v>0</v>
      </c>
      <c r="AC914" s="27" t="s">
        <v>240</v>
      </c>
      <c r="AD914" s="26">
        <v>0</v>
      </c>
      <c r="AE914" s="27" t="s">
        <v>217</v>
      </c>
      <c r="AF914" s="26">
        <v>0</v>
      </c>
      <c r="AG914" s="27" t="s">
        <v>240</v>
      </c>
      <c r="AH914" s="26">
        <v>0</v>
      </c>
      <c r="AI914" s="27" t="s">
        <v>314</v>
      </c>
      <c r="AJ914" s="26">
        <v>0</v>
      </c>
      <c r="AK914" s="27" t="s">
        <v>182</v>
      </c>
      <c r="AL914" s="26">
        <v>0</v>
      </c>
      <c r="AM914" s="27" t="s">
        <v>183</v>
      </c>
      <c r="AN914" s="26">
        <v>0</v>
      </c>
      <c r="AO914" s="27"/>
      <c r="AP914" s="26"/>
      <c r="AQ914" s="27" t="s">
        <v>183</v>
      </c>
      <c r="AR914" s="26">
        <v>0</v>
      </c>
      <c r="AS914" s="27" t="s">
        <v>240</v>
      </c>
      <c r="AT914" s="26">
        <v>0</v>
      </c>
      <c r="AU914" s="110" t="s">
        <v>180</v>
      </c>
      <c r="AV914" s="111">
        <v>7.3</v>
      </c>
    </row>
    <row r="915" spans="1:48" x14ac:dyDescent="0.25">
      <c r="A915" s="12"/>
      <c r="B915" s="13"/>
      <c r="C915" s="14"/>
      <c r="E915" s="27" t="s">
        <v>183</v>
      </c>
      <c r="F915" s="26">
        <v>0</v>
      </c>
      <c r="G915" s="27" t="s">
        <v>240</v>
      </c>
      <c r="H915" s="26">
        <v>0</v>
      </c>
      <c r="I915" s="27" t="s">
        <v>171</v>
      </c>
      <c r="J915" s="26">
        <v>0</v>
      </c>
      <c r="K915" s="27" t="s">
        <v>171</v>
      </c>
      <c r="L915" s="26">
        <v>0</v>
      </c>
      <c r="M915" s="27" t="s">
        <v>247</v>
      </c>
      <c r="N915" s="26">
        <v>28.7</v>
      </c>
      <c r="O915" s="110" t="s">
        <v>246</v>
      </c>
      <c r="P915" s="111">
        <v>8.1</v>
      </c>
      <c r="Q915" s="27" t="s">
        <v>271</v>
      </c>
      <c r="R915" s="26">
        <v>29.8</v>
      </c>
      <c r="S915" s="27" t="s">
        <v>197</v>
      </c>
      <c r="T915" s="26">
        <v>0</v>
      </c>
      <c r="U915" s="27" t="s">
        <v>189</v>
      </c>
      <c r="V915" s="26">
        <v>27.8</v>
      </c>
      <c r="W915" s="27" t="s">
        <v>165</v>
      </c>
      <c r="X915" s="26">
        <v>0</v>
      </c>
      <c r="Y915" s="110" t="s">
        <v>256</v>
      </c>
      <c r="Z915" s="111">
        <v>2.9</v>
      </c>
      <c r="AA915" s="27" t="s">
        <v>242</v>
      </c>
      <c r="AB915" s="26">
        <v>0</v>
      </c>
      <c r="AC915" s="27" t="s">
        <v>242</v>
      </c>
      <c r="AD915" s="26">
        <v>0</v>
      </c>
      <c r="AE915" s="27" t="s">
        <v>240</v>
      </c>
      <c r="AF915" s="26">
        <v>0</v>
      </c>
      <c r="AG915" s="27" t="s">
        <v>242</v>
      </c>
      <c r="AH915" s="26">
        <v>0</v>
      </c>
      <c r="AI915" s="27" t="s">
        <v>182</v>
      </c>
      <c r="AJ915" s="26">
        <v>0</v>
      </c>
      <c r="AK915" s="27" t="s">
        <v>240</v>
      </c>
      <c r="AL915" s="26">
        <v>0</v>
      </c>
      <c r="AM915" s="27" t="s">
        <v>240</v>
      </c>
      <c r="AN915" s="26">
        <v>0</v>
      </c>
      <c r="AO915" s="27"/>
      <c r="AP915" s="26"/>
      <c r="AQ915" s="27" t="s">
        <v>242</v>
      </c>
      <c r="AR915" s="26">
        <v>0</v>
      </c>
      <c r="AS915" s="27" t="s">
        <v>173</v>
      </c>
      <c r="AT915" s="26">
        <v>26</v>
      </c>
      <c r="AU915" s="27" t="s">
        <v>173</v>
      </c>
      <c r="AV915" s="26">
        <v>26</v>
      </c>
    </row>
    <row r="916" spans="1:48" x14ac:dyDescent="0.25">
      <c r="A916" s="12"/>
      <c r="B916" s="13"/>
      <c r="C916" s="14"/>
      <c r="E916" s="27" t="s">
        <v>179</v>
      </c>
      <c r="F916" s="26">
        <v>26</v>
      </c>
      <c r="G916" s="27" t="s">
        <v>242</v>
      </c>
      <c r="H916" s="26">
        <v>0</v>
      </c>
      <c r="I916" s="27" t="s">
        <v>170</v>
      </c>
      <c r="J916" s="26">
        <v>0</v>
      </c>
      <c r="K916" s="27" t="s">
        <v>189</v>
      </c>
      <c r="L916" s="26">
        <v>27.8</v>
      </c>
      <c r="M916" s="27" t="s">
        <v>240</v>
      </c>
      <c r="N916" s="26">
        <v>0</v>
      </c>
      <c r="O916" s="27" t="s">
        <v>170</v>
      </c>
      <c r="P916" s="26">
        <v>0</v>
      </c>
      <c r="Q916" s="27" t="s">
        <v>177</v>
      </c>
      <c r="R916" s="26">
        <v>0</v>
      </c>
      <c r="S916" s="27" t="s">
        <v>171</v>
      </c>
      <c r="T916" s="26">
        <v>0</v>
      </c>
      <c r="U916" s="27" t="s">
        <v>193</v>
      </c>
      <c r="V916" s="26">
        <v>26.6</v>
      </c>
      <c r="W916" s="27" t="s">
        <v>209</v>
      </c>
      <c r="X916" s="26">
        <v>0</v>
      </c>
      <c r="Y916" s="27" t="s">
        <v>177</v>
      </c>
      <c r="Z916" s="26">
        <v>0</v>
      </c>
      <c r="AA916" s="27" t="s">
        <v>234</v>
      </c>
      <c r="AB916" s="26">
        <v>0</v>
      </c>
      <c r="AC916" s="27" t="s">
        <v>177</v>
      </c>
      <c r="AD916" s="26">
        <v>0</v>
      </c>
      <c r="AE916" s="27" t="s">
        <v>242</v>
      </c>
      <c r="AF916" s="26">
        <v>0</v>
      </c>
      <c r="AG916" s="27" t="s">
        <v>189</v>
      </c>
      <c r="AH916" s="26">
        <v>27.8</v>
      </c>
      <c r="AI916" s="27" t="s">
        <v>170</v>
      </c>
      <c r="AJ916" s="26">
        <v>0</v>
      </c>
      <c r="AK916" s="27" t="s">
        <v>242</v>
      </c>
      <c r="AL916" s="26">
        <v>0</v>
      </c>
      <c r="AM916" s="27" t="s">
        <v>242</v>
      </c>
      <c r="AN916" s="26">
        <v>0</v>
      </c>
      <c r="AO916" s="27"/>
      <c r="AP916" s="26"/>
      <c r="AQ916" s="110" t="s">
        <v>222</v>
      </c>
      <c r="AR916" s="111">
        <v>8.4</v>
      </c>
      <c r="AS916" s="27" t="s">
        <v>242</v>
      </c>
      <c r="AT916" s="26">
        <v>0</v>
      </c>
      <c r="AU916" s="27" t="s">
        <v>170</v>
      </c>
      <c r="AV916" s="26">
        <v>0</v>
      </c>
    </row>
    <row r="917" spans="1:48" x14ac:dyDescent="0.25">
      <c r="A917" s="12"/>
      <c r="B917" s="13"/>
      <c r="C917" s="14"/>
      <c r="E917" s="27" t="s">
        <v>242</v>
      </c>
      <c r="F917" s="26">
        <v>0</v>
      </c>
      <c r="G917" s="27" t="s">
        <v>209</v>
      </c>
      <c r="H917" s="26">
        <v>0</v>
      </c>
      <c r="I917" s="110" t="s">
        <v>178</v>
      </c>
      <c r="J917" s="111">
        <v>8.1</v>
      </c>
      <c r="K917" s="27" t="s">
        <v>170</v>
      </c>
      <c r="L917" s="26">
        <v>0</v>
      </c>
      <c r="M917" s="27" t="s">
        <v>242</v>
      </c>
      <c r="N917" s="26">
        <v>0</v>
      </c>
      <c r="O917" s="27" t="s">
        <v>172</v>
      </c>
      <c r="P917" s="26">
        <v>0</v>
      </c>
      <c r="Q917" s="27" t="s">
        <v>170</v>
      </c>
      <c r="R917" s="26">
        <v>0</v>
      </c>
      <c r="S917" s="27" t="s">
        <v>170</v>
      </c>
      <c r="T917" s="26">
        <v>0</v>
      </c>
      <c r="U917" s="27" t="s">
        <v>194</v>
      </c>
      <c r="V917" s="26">
        <v>0</v>
      </c>
      <c r="W917" s="27" t="s">
        <v>260</v>
      </c>
      <c r="X917" s="26">
        <v>0</v>
      </c>
      <c r="Y917" s="27" t="s">
        <v>165</v>
      </c>
      <c r="Z917" s="26">
        <v>0</v>
      </c>
      <c r="AA917" s="27" t="s">
        <v>171</v>
      </c>
      <c r="AB917" s="26">
        <v>0</v>
      </c>
      <c r="AC917" s="27" t="s">
        <v>209</v>
      </c>
      <c r="AD917" s="26">
        <v>0</v>
      </c>
      <c r="AE917" s="110" t="s">
        <v>256</v>
      </c>
      <c r="AF917" s="111">
        <v>2.9</v>
      </c>
      <c r="AG917" s="27" t="s">
        <v>209</v>
      </c>
      <c r="AH917" s="26">
        <v>0</v>
      </c>
      <c r="AI917" s="27" t="s">
        <v>209</v>
      </c>
      <c r="AJ917" s="26">
        <v>0</v>
      </c>
      <c r="AK917" s="27" t="s">
        <v>171</v>
      </c>
      <c r="AL917" s="26">
        <v>0</v>
      </c>
      <c r="AM917" s="27" t="s">
        <v>189</v>
      </c>
      <c r="AN917" s="26">
        <v>27.8</v>
      </c>
      <c r="AO917" s="27"/>
      <c r="AP917" s="26"/>
      <c r="AQ917" s="27" t="s">
        <v>171</v>
      </c>
      <c r="AR917" s="26">
        <v>0</v>
      </c>
      <c r="AS917" s="27" t="s">
        <v>170</v>
      </c>
      <c r="AT917" s="26">
        <v>0</v>
      </c>
      <c r="AU917" s="27" t="s">
        <v>209</v>
      </c>
      <c r="AV917" s="26">
        <v>0</v>
      </c>
    </row>
    <row r="918" spans="1:48" x14ac:dyDescent="0.25">
      <c r="A918" s="12"/>
      <c r="B918" s="13"/>
      <c r="C918" s="14"/>
      <c r="E918" s="27" t="s">
        <v>172</v>
      </c>
      <c r="F918" s="26">
        <v>0</v>
      </c>
      <c r="G918" s="110" t="s">
        <v>349</v>
      </c>
      <c r="H918" s="111">
        <v>11.5</v>
      </c>
      <c r="I918" s="27" t="s">
        <v>223</v>
      </c>
      <c r="J918" s="26">
        <v>0</v>
      </c>
      <c r="K918" s="27" t="s">
        <v>209</v>
      </c>
      <c r="L918" s="26">
        <v>0</v>
      </c>
      <c r="M918" s="27" t="s">
        <v>171</v>
      </c>
      <c r="N918" s="26">
        <v>0</v>
      </c>
      <c r="O918" s="27" t="s">
        <v>223</v>
      </c>
      <c r="P918" s="26">
        <v>0</v>
      </c>
      <c r="Q918" s="27" t="s">
        <v>181</v>
      </c>
      <c r="R918" s="26">
        <v>32.6</v>
      </c>
      <c r="S918" s="110" t="s">
        <v>331</v>
      </c>
      <c r="T918" s="111">
        <v>4.3</v>
      </c>
      <c r="U918" s="27" t="s">
        <v>198</v>
      </c>
      <c r="V918" s="26">
        <v>0</v>
      </c>
      <c r="W918" s="27" t="s">
        <v>198</v>
      </c>
      <c r="X918" s="26">
        <v>0</v>
      </c>
      <c r="Y918" s="27" t="s">
        <v>213</v>
      </c>
      <c r="Z918" s="26">
        <v>0</v>
      </c>
      <c r="AA918" s="27" t="s">
        <v>209</v>
      </c>
      <c r="AB918" s="26">
        <v>0</v>
      </c>
      <c r="AC918" s="27" t="s">
        <v>260</v>
      </c>
      <c r="AD918" s="26">
        <v>0</v>
      </c>
      <c r="AE918" s="27" t="s">
        <v>170</v>
      </c>
      <c r="AF918" s="26">
        <v>0</v>
      </c>
      <c r="AG918" s="27" t="s">
        <v>194</v>
      </c>
      <c r="AH918" s="26">
        <v>0</v>
      </c>
      <c r="AI918" s="27" t="s">
        <v>194</v>
      </c>
      <c r="AJ918" s="26">
        <v>0</v>
      </c>
      <c r="AK918" s="27" t="s">
        <v>165</v>
      </c>
      <c r="AL918" s="26">
        <v>0</v>
      </c>
      <c r="AM918" s="27" t="s">
        <v>170</v>
      </c>
      <c r="AN918" s="26">
        <v>0</v>
      </c>
      <c r="AO918" s="27"/>
      <c r="AP918" s="26"/>
      <c r="AQ918" s="27" t="s">
        <v>170</v>
      </c>
      <c r="AR918" s="26">
        <v>0</v>
      </c>
      <c r="AS918" s="27" t="s">
        <v>223</v>
      </c>
      <c r="AT918" s="26">
        <v>0</v>
      </c>
      <c r="AU918" s="110" t="s">
        <v>349</v>
      </c>
      <c r="AV918" s="111">
        <v>11.5</v>
      </c>
    </row>
    <row r="919" spans="1:48" x14ac:dyDescent="0.25">
      <c r="A919" s="12"/>
      <c r="B919" s="13"/>
      <c r="C919" s="14"/>
      <c r="E919" s="27" t="s">
        <v>278</v>
      </c>
      <c r="F919" s="26">
        <v>0</v>
      </c>
      <c r="G919" s="27" t="s">
        <v>278</v>
      </c>
      <c r="H919" s="26">
        <v>0</v>
      </c>
      <c r="I919" s="27" t="s">
        <v>278</v>
      </c>
      <c r="J919" s="26">
        <v>0</v>
      </c>
      <c r="K919" s="27" t="s">
        <v>278</v>
      </c>
      <c r="L919" s="26">
        <v>0</v>
      </c>
      <c r="M919" s="27" t="s">
        <v>278</v>
      </c>
      <c r="N919" s="26">
        <v>0</v>
      </c>
      <c r="O919" s="27" t="s">
        <v>278</v>
      </c>
      <c r="P919" s="26">
        <v>0</v>
      </c>
      <c r="Q919" s="27" t="s">
        <v>278</v>
      </c>
      <c r="R919" s="26">
        <v>0</v>
      </c>
      <c r="S919" s="27" t="s">
        <v>278</v>
      </c>
      <c r="T919" s="26">
        <v>0</v>
      </c>
      <c r="U919" s="27" t="s">
        <v>278</v>
      </c>
      <c r="V919" s="26">
        <v>0</v>
      </c>
      <c r="W919" s="27" t="s">
        <v>278</v>
      </c>
      <c r="X919" s="26">
        <v>0</v>
      </c>
      <c r="Y919" s="27" t="s">
        <v>278</v>
      </c>
      <c r="Z919" s="26">
        <v>0</v>
      </c>
      <c r="AA919" s="27" t="s">
        <v>278</v>
      </c>
      <c r="AB919" s="26">
        <v>0</v>
      </c>
      <c r="AC919" s="27" t="s">
        <v>278</v>
      </c>
      <c r="AD919" s="26">
        <v>0</v>
      </c>
      <c r="AE919" s="27" t="s">
        <v>278</v>
      </c>
      <c r="AF919" s="26">
        <v>0</v>
      </c>
      <c r="AG919" s="27" t="s">
        <v>278</v>
      </c>
      <c r="AH919" s="26">
        <v>0</v>
      </c>
      <c r="AI919" s="27" t="s">
        <v>278</v>
      </c>
      <c r="AJ919" s="26">
        <v>0</v>
      </c>
      <c r="AK919" s="27" t="s">
        <v>278</v>
      </c>
      <c r="AL919" s="26">
        <v>0</v>
      </c>
      <c r="AM919" s="27" t="s">
        <v>278</v>
      </c>
      <c r="AN919" s="26">
        <v>0</v>
      </c>
      <c r="AO919" s="27"/>
      <c r="AP919" s="26"/>
      <c r="AQ919" s="27" t="s">
        <v>278</v>
      </c>
      <c r="AR919" s="26">
        <v>0</v>
      </c>
      <c r="AS919" s="27" t="s">
        <v>278</v>
      </c>
      <c r="AT919" s="26">
        <v>0</v>
      </c>
      <c r="AU919" s="27" t="s">
        <v>278</v>
      </c>
      <c r="AV919" s="26">
        <v>0</v>
      </c>
    </row>
    <row r="920" spans="1:48" x14ac:dyDescent="0.25">
      <c r="A920" s="12"/>
      <c r="B920" s="13"/>
      <c r="C920" s="14"/>
      <c r="E920" s="27"/>
      <c r="F920" s="26"/>
      <c r="G920" s="27"/>
      <c r="H920" s="26"/>
      <c r="I920" s="27"/>
      <c r="J920" s="26"/>
      <c r="K920" s="28"/>
      <c r="L920" s="26"/>
      <c r="M920" s="27"/>
      <c r="N920" s="26"/>
      <c r="O920" s="27"/>
      <c r="P920" s="26"/>
      <c r="Q920" s="27"/>
      <c r="R920" s="26"/>
      <c r="S920" s="27"/>
      <c r="T920" s="26"/>
      <c r="U920" s="27"/>
      <c r="V920" s="26"/>
      <c r="W920" s="27"/>
      <c r="X920" s="26"/>
      <c r="Y920" s="27"/>
      <c r="Z920" s="26"/>
      <c r="AA920" s="27"/>
      <c r="AB920" s="26"/>
      <c r="AC920" s="27"/>
      <c r="AD920" s="26"/>
      <c r="AE920" s="27"/>
      <c r="AF920" s="26"/>
      <c r="AG920" s="27"/>
      <c r="AH920" s="26"/>
      <c r="AI920" s="27"/>
      <c r="AJ920" s="26"/>
      <c r="AK920" s="27"/>
      <c r="AL920" s="26"/>
      <c r="AM920" s="27"/>
      <c r="AN920" s="26"/>
      <c r="AO920" s="28"/>
      <c r="AP920" s="26"/>
      <c r="AQ920" s="28"/>
      <c r="AR920" s="26"/>
      <c r="AS920" s="27"/>
      <c r="AT920" s="26"/>
      <c r="AU920" s="27"/>
      <c r="AV920" s="26"/>
    </row>
    <row r="921" spans="1:48" x14ac:dyDescent="0.25">
      <c r="A921" s="12"/>
      <c r="B921" s="13"/>
      <c r="C921" s="14"/>
      <c r="E921" s="27"/>
      <c r="F921" s="15">
        <f>SUM(F912:F919)</f>
        <v>35.6</v>
      </c>
      <c r="G921" s="27"/>
      <c r="H921" s="15">
        <f>SUM(H912:H919)</f>
        <v>57.199999999999996</v>
      </c>
      <c r="I921" s="27"/>
      <c r="J921" s="15">
        <f>SUM(J912:J919)</f>
        <v>10.899999999999999</v>
      </c>
      <c r="K921" s="28"/>
      <c r="L921" s="15">
        <f>SUM(L912:L919)</f>
        <v>60.400000000000006</v>
      </c>
      <c r="M921" s="27"/>
      <c r="N921" s="15">
        <f>SUM(N912:N919)</f>
        <v>34.9</v>
      </c>
      <c r="O921" s="27"/>
      <c r="P921" s="15">
        <f>SUM(P912:P919)</f>
        <v>40.700000000000003</v>
      </c>
      <c r="Q921" s="27"/>
      <c r="R921" s="15">
        <f>SUM(R912:R919)</f>
        <v>68.599999999999994</v>
      </c>
      <c r="S921" s="27"/>
      <c r="T921" s="15">
        <f>SUM(T912:T919)</f>
        <v>10.5</v>
      </c>
      <c r="U921" s="27"/>
      <c r="V921" s="15">
        <f>SUM(V912:V919)</f>
        <v>60.6</v>
      </c>
      <c r="W921" s="27"/>
      <c r="X921" s="15">
        <f>SUM(X912:X919)</f>
        <v>0</v>
      </c>
      <c r="Y921" s="27"/>
      <c r="Z921" s="15">
        <f>SUM(Z912:Z919)</f>
        <v>2.9</v>
      </c>
      <c r="AA921" s="27"/>
      <c r="AB921" s="15">
        <f>SUM(AB912:AB919)</f>
        <v>6.2</v>
      </c>
      <c r="AC921" s="27"/>
      <c r="AD921" s="15">
        <f>SUM(AD912:AD919)</f>
        <v>6.2</v>
      </c>
      <c r="AE921" s="27"/>
      <c r="AF921" s="15">
        <f>SUM(AF912:AF919)</f>
        <v>2.9</v>
      </c>
      <c r="AG921" s="27"/>
      <c r="AH921" s="15">
        <f>SUM(AH912:AH919)</f>
        <v>60.400000000000006</v>
      </c>
      <c r="AI921" s="27"/>
      <c r="AJ921" s="15">
        <f>SUM(AJ912:AJ919)</f>
        <v>26.1</v>
      </c>
      <c r="AK921" s="27"/>
      <c r="AL921" s="15">
        <f>SUM(AL912:AL919)</f>
        <v>6.2</v>
      </c>
      <c r="AM921" s="27"/>
      <c r="AN921" s="15">
        <f>SUM(AN912:AN919)</f>
        <v>34</v>
      </c>
      <c r="AO921" s="28"/>
      <c r="AP921" s="15">
        <f>SUM(AP912:AP919)</f>
        <v>0</v>
      </c>
      <c r="AQ921" s="28"/>
      <c r="AR921" s="15">
        <f>SUM(AR912:AR919)</f>
        <v>8.4</v>
      </c>
      <c r="AS921" s="27"/>
      <c r="AT921" s="15">
        <f>SUM(AT912:AT919)</f>
        <v>26</v>
      </c>
      <c r="AU921" s="27"/>
      <c r="AV921" s="15">
        <f>SUM(AV912:AV919)</f>
        <v>51</v>
      </c>
    </row>
    <row r="922" spans="1:48" x14ac:dyDescent="0.25">
      <c r="A922" s="12"/>
      <c r="B922" s="13"/>
      <c r="C922" s="14"/>
      <c r="E922" s="27"/>
      <c r="F922" s="15"/>
      <c r="G922" s="27"/>
      <c r="H922" s="15"/>
      <c r="I922" s="27"/>
      <c r="J922" s="15"/>
      <c r="K922" s="28"/>
      <c r="L922" s="15"/>
      <c r="M922" s="27"/>
      <c r="N922" s="15"/>
      <c r="O922" s="27"/>
      <c r="P922" s="15"/>
      <c r="Q922" s="27"/>
      <c r="R922" s="15"/>
      <c r="S922" s="27"/>
      <c r="T922" s="15"/>
      <c r="U922" s="27"/>
      <c r="V922" s="15"/>
      <c r="W922" s="27"/>
      <c r="X922" s="15"/>
      <c r="Y922" s="27"/>
      <c r="Z922" s="15"/>
      <c r="AA922" s="27"/>
      <c r="AB922" s="15"/>
      <c r="AC922" s="27"/>
      <c r="AD922" s="15"/>
      <c r="AE922" s="27"/>
      <c r="AF922" s="15"/>
      <c r="AG922" s="27"/>
      <c r="AH922" s="15"/>
      <c r="AI922" s="27"/>
      <c r="AJ922" s="15"/>
      <c r="AK922" s="27"/>
      <c r="AL922" s="15"/>
      <c r="AM922" s="27"/>
      <c r="AN922" s="15"/>
      <c r="AO922" s="28"/>
      <c r="AP922" s="15"/>
      <c r="AQ922" s="28"/>
      <c r="AR922" s="15"/>
      <c r="AS922" s="27"/>
      <c r="AT922" s="15"/>
      <c r="AU922" s="27"/>
      <c r="AV922" s="15"/>
    </row>
    <row r="923" spans="1:48" x14ac:dyDescent="0.25">
      <c r="A923" s="12"/>
      <c r="B923" s="13"/>
      <c r="C923" s="14"/>
      <c r="D923" s="16"/>
      <c r="E923" s="110" t="s">
        <v>217</v>
      </c>
      <c r="F923" s="111">
        <v>8.5</v>
      </c>
      <c r="G923" s="110" t="s">
        <v>217</v>
      </c>
      <c r="H923" s="111">
        <v>8.5</v>
      </c>
      <c r="I923" s="110" t="s">
        <v>240</v>
      </c>
      <c r="J923" s="111">
        <v>-2.1</v>
      </c>
      <c r="K923" s="27" t="s">
        <v>298</v>
      </c>
      <c r="L923" s="26">
        <v>25</v>
      </c>
      <c r="M923" s="110" t="s">
        <v>217</v>
      </c>
      <c r="N923" s="111">
        <v>8.5</v>
      </c>
      <c r="O923" s="110" t="s">
        <v>188</v>
      </c>
      <c r="P923" s="111">
        <v>7.2</v>
      </c>
      <c r="Q923" s="27" t="s">
        <v>182</v>
      </c>
      <c r="R923" s="26">
        <v>28.1</v>
      </c>
      <c r="S923" s="110" t="s">
        <v>217</v>
      </c>
      <c r="T923" s="111">
        <v>8.5</v>
      </c>
      <c r="U923" s="110" t="s">
        <v>240</v>
      </c>
      <c r="V923" s="111">
        <v>-2.1</v>
      </c>
      <c r="W923" s="27" t="s">
        <v>182</v>
      </c>
      <c r="X923" s="26">
        <v>28.1</v>
      </c>
      <c r="Y923" s="110" t="s">
        <v>217</v>
      </c>
      <c r="Z923" s="111">
        <v>8.5</v>
      </c>
      <c r="AA923" s="27" t="s">
        <v>298</v>
      </c>
      <c r="AB923" s="26">
        <v>25</v>
      </c>
      <c r="AC923" s="27" t="s">
        <v>182</v>
      </c>
      <c r="AD923" s="26">
        <v>28.1</v>
      </c>
      <c r="AE923" s="27" t="s">
        <v>298</v>
      </c>
      <c r="AF923" s="26">
        <v>25</v>
      </c>
      <c r="AG923" s="110" t="s">
        <v>188</v>
      </c>
      <c r="AH923" s="111">
        <v>7.2</v>
      </c>
      <c r="AI923" s="27" t="s">
        <v>298</v>
      </c>
      <c r="AJ923" s="26">
        <v>25</v>
      </c>
      <c r="AK923" s="27" t="s">
        <v>238</v>
      </c>
      <c r="AL923" s="26">
        <v>26.7</v>
      </c>
      <c r="AM923" s="27" t="s">
        <v>254</v>
      </c>
      <c r="AN923" s="26">
        <v>25.3</v>
      </c>
      <c r="AO923" s="27"/>
      <c r="AP923" s="26"/>
      <c r="AQ923" s="110" t="s">
        <v>288</v>
      </c>
      <c r="AR923" s="111">
        <v>3.8</v>
      </c>
      <c r="AS923" s="27" t="s">
        <v>238</v>
      </c>
      <c r="AT923" s="26">
        <v>26.7</v>
      </c>
      <c r="AU923" s="110" t="s">
        <v>217</v>
      </c>
      <c r="AV923" s="111">
        <v>8.5</v>
      </c>
    </row>
    <row r="924" spans="1:48" x14ac:dyDescent="0.25">
      <c r="A924" s="12"/>
      <c r="B924" s="13"/>
      <c r="C924" s="14"/>
      <c r="D924" s="16"/>
      <c r="E924" s="27" t="s">
        <v>182</v>
      </c>
      <c r="F924" s="26">
        <v>28.1</v>
      </c>
      <c r="G924" s="110" t="s">
        <v>250</v>
      </c>
      <c r="H924" s="111">
        <v>7.2</v>
      </c>
      <c r="I924" s="27" t="s">
        <v>242</v>
      </c>
      <c r="J924" s="26">
        <v>26.6</v>
      </c>
      <c r="K924" s="110" t="s">
        <v>188</v>
      </c>
      <c r="L924" s="111">
        <v>7.2</v>
      </c>
      <c r="M924" s="27" t="s">
        <v>182</v>
      </c>
      <c r="N924" s="26">
        <v>28.1</v>
      </c>
      <c r="O924" s="110" t="s">
        <v>217</v>
      </c>
      <c r="P924" s="111">
        <v>8.5</v>
      </c>
      <c r="Q924" s="110" t="s">
        <v>240</v>
      </c>
      <c r="R924" s="111">
        <v>-2.1</v>
      </c>
      <c r="S924" s="27" t="s">
        <v>183</v>
      </c>
      <c r="T924" s="26">
        <v>28.6</v>
      </c>
      <c r="U924" s="27" t="s">
        <v>242</v>
      </c>
      <c r="V924" s="26">
        <v>26.6</v>
      </c>
      <c r="W924" s="27" t="s">
        <v>183</v>
      </c>
      <c r="X924" s="26">
        <v>28.6</v>
      </c>
      <c r="Y924" s="27" t="s">
        <v>182</v>
      </c>
      <c r="Z924" s="26">
        <v>28.1</v>
      </c>
      <c r="AA924" s="110" t="s">
        <v>217</v>
      </c>
      <c r="AB924" s="111">
        <v>8.5</v>
      </c>
      <c r="AC924" s="110" t="s">
        <v>240</v>
      </c>
      <c r="AD924" s="111">
        <v>-2.1</v>
      </c>
      <c r="AE924" s="110" t="s">
        <v>314</v>
      </c>
      <c r="AF924" s="111">
        <v>4.7</v>
      </c>
      <c r="AG924" s="110" t="s">
        <v>217</v>
      </c>
      <c r="AH924" s="111">
        <v>8.5</v>
      </c>
      <c r="AI924" s="27" t="s">
        <v>281</v>
      </c>
      <c r="AJ924" s="26">
        <v>32.200000000000003</v>
      </c>
      <c r="AK924" s="27" t="s">
        <v>182</v>
      </c>
      <c r="AL924" s="26">
        <v>28.1</v>
      </c>
      <c r="AM924" s="27" t="s">
        <v>183</v>
      </c>
      <c r="AN924" s="26">
        <v>28.6</v>
      </c>
      <c r="AO924" s="27"/>
      <c r="AP924" s="26"/>
      <c r="AQ924" s="27" t="s">
        <v>182</v>
      </c>
      <c r="AR924" s="26">
        <v>28.1</v>
      </c>
      <c r="AS924" s="27" t="s">
        <v>254</v>
      </c>
      <c r="AT924" s="26">
        <v>25.3</v>
      </c>
      <c r="AU924" s="27" t="s">
        <v>173</v>
      </c>
      <c r="AV924" s="26">
        <v>28.8</v>
      </c>
    </row>
    <row r="925" spans="1:48" x14ac:dyDescent="0.25">
      <c r="A925" s="12"/>
      <c r="B925" s="13"/>
      <c r="C925" s="14"/>
      <c r="D925" s="16"/>
      <c r="E925" s="27" t="s">
        <v>183</v>
      </c>
      <c r="F925" s="26">
        <v>28.6</v>
      </c>
      <c r="G925" s="110" t="s">
        <v>240</v>
      </c>
      <c r="H925" s="111">
        <v>-2.1</v>
      </c>
      <c r="I925" s="110" t="s">
        <v>171</v>
      </c>
      <c r="J925" s="111">
        <v>2.7</v>
      </c>
      <c r="K925" s="27" t="s">
        <v>242</v>
      </c>
      <c r="L925" s="26">
        <v>26.6</v>
      </c>
      <c r="M925" s="110" t="s">
        <v>247</v>
      </c>
      <c r="N925" s="111">
        <v>5</v>
      </c>
      <c r="O925" s="27" t="s">
        <v>182</v>
      </c>
      <c r="P925" s="26">
        <v>28.1</v>
      </c>
      <c r="Q925" s="27" t="s">
        <v>271</v>
      </c>
      <c r="R925" s="26">
        <v>30.1</v>
      </c>
      <c r="S925" s="27" t="s">
        <v>197</v>
      </c>
      <c r="T925" s="26">
        <v>30.2</v>
      </c>
      <c r="U925" s="27" t="s">
        <v>189</v>
      </c>
      <c r="V925" s="26">
        <v>31.1</v>
      </c>
      <c r="W925" s="27" t="s">
        <v>197</v>
      </c>
      <c r="X925" s="26">
        <v>30.2</v>
      </c>
      <c r="Y925" s="27" t="s">
        <v>197</v>
      </c>
      <c r="Z925" s="26">
        <v>30.2</v>
      </c>
      <c r="AA925" s="27" t="s">
        <v>242</v>
      </c>
      <c r="AB925" s="26">
        <v>26.6</v>
      </c>
      <c r="AC925" s="27" t="s">
        <v>242</v>
      </c>
      <c r="AD925" s="26">
        <v>26.6</v>
      </c>
      <c r="AE925" s="110" t="s">
        <v>217</v>
      </c>
      <c r="AF925" s="111">
        <v>8.5</v>
      </c>
      <c r="AG925" s="110" t="s">
        <v>240</v>
      </c>
      <c r="AH925" s="111">
        <v>-2.1</v>
      </c>
      <c r="AI925" s="110" t="s">
        <v>314</v>
      </c>
      <c r="AJ925" s="111">
        <v>4.7</v>
      </c>
      <c r="AK925" s="110" t="s">
        <v>240</v>
      </c>
      <c r="AL925" s="111">
        <v>-2.1</v>
      </c>
      <c r="AM925" s="110" t="s">
        <v>240</v>
      </c>
      <c r="AN925" s="111">
        <v>-2.1</v>
      </c>
      <c r="AO925" s="27"/>
      <c r="AP925" s="26"/>
      <c r="AQ925" s="27" t="s">
        <v>183</v>
      </c>
      <c r="AR925" s="26">
        <v>28.6</v>
      </c>
      <c r="AS925" s="110" t="s">
        <v>240</v>
      </c>
      <c r="AT925" s="111">
        <v>-2.1</v>
      </c>
      <c r="AU925" s="27" t="s">
        <v>170</v>
      </c>
      <c r="AV925" s="26">
        <v>28.1</v>
      </c>
    </row>
    <row r="926" spans="1:48" x14ac:dyDescent="0.25">
      <c r="A926" s="12"/>
      <c r="B926" s="13"/>
      <c r="C926" s="14"/>
      <c r="D926" s="16"/>
      <c r="E926" s="27" t="s">
        <v>179</v>
      </c>
      <c r="F926" s="26">
        <v>28.8</v>
      </c>
      <c r="G926" s="27" t="s">
        <v>242</v>
      </c>
      <c r="H926" s="26">
        <v>26.6</v>
      </c>
      <c r="I926" s="27" t="s">
        <v>170</v>
      </c>
      <c r="J926" s="26">
        <v>28.1</v>
      </c>
      <c r="K926" s="110" t="s">
        <v>171</v>
      </c>
      <c r="L926" s="111">
        <v>2.7</v>
      </c>
      <c r="M926" s="110" t="s">
        <v>240</v>
      </c>
      <c r="N926" s="111">
        <v>-2.1</v>
      </c>
      <c r="O926" s="27" t="s">
        <v>170</v>
      </c>
      <c r="P926" s="26">
        <v>28.1</v>
      </c>
      <c r="Q926" s="27" t="s">
        <v>177</v>
      </c>
      <c r="R926" s="26">
        <v>24.5</v>
      </c>
      <c r="S926" s="110" t="s">
        <v>171</v>
      </c>
      <c r="T926" s="111">
        <v>2.7</v>
      </c>
      <c r="U926" s="27" t="s">
        <v>193</v>
      </c>
      <c r="V926" s="26">
        <v>31.5</v>
      </c>
      <c r="W926" s="27" t="s">
        <v>165</v>
      </c>
      <c r="X926" s="26">
        <v>35.1</v>
      </c>
      <c r="Y926" s="27" t="s">
        <v>177</v>
      </c>
      <c r="Z926" s="26">
        <v>24.5</v>
      </c>
      <c r="AA926" s="110" t="s">
        <v>234</v>
      </c>
      <c r="AB926" s="111">
        <v>7.3</v>
      </c>
      <c r="AC926" s="27" t="s">
        <v>177</v>
      </c>
      <c r="AD926" s="26">
        <v>24.5</v>
      </c>
      <c r="AE926" s="110" t="s">
        <v>240</v>
      </c>
      <c r="AF926" s="111">
        <v>-2.1</v>
      </c>
      <c r="AG926" s="27" t="s">
        <v>242</v>
      </c>
      <c r="AH926" s="26">
        <v>26.6</v>
      </c>
      <c r="AI926" s="27" t="s">
        <v>182</v>
      </c>
      <c r="AJ926" s="26">
        <v>28.1</v>
      </c>
      <c r="AK926" s="27" t="s">
        <v>242</v>
      </c>
      <c r="AL926" s="26">
        <v>26.6</v>
      </c>
      <c r="AM926" s="27" t="s">
        <v>242</v>
      </c>
      <c r="AN926" s="26">
        <v>26.6</v>
      </c>
      <c r="AO926" s="27"/>
      <c r="AP926" s="26"/>
      <c r="AQ926" s="27" t="s">
        <v>242</v>
      </c>
      <c r="AR926" s="26">
        <v>26.6</v>
      </c>
      <c r="AS926" s="27" t="s">
        <v>173</v>
      </c>
      <c r="AT926" s="26">
        <v>28.8</v>
      </c>
      <c r="AU926" s="27" t="s">
        <v>209</v>
      </c>
      <c r="AV926" s="26">
        <v>29.3</v>
      </c>
    </row>
    <row r="927" spans="1:48" x14ac:dyDescent="0.25">
      <c r="A927" s="12"/>
      <c r="B927" s="13"/>
      <c r="C927" s="14"/>
      <c r="D927" s="16"/>
      <c r="E927" s="27" t="s">
        <v>242</v>
      </c>
      <c r="F927" s="26">
        <v>26.6</v>
      </c>
      <c r="G927" s="27" t="s">
        <v>209</v>
      </c>
      <c r="H927" s="26">
        <v>29.3</v>
      </c>
      <c r="I927" s="110" t="s">
        <v>223</v>
      </c>
      <c r="J927" s="111">
        <v>6.2</v>
      </c>
      <c r="K927" s="27" t="s">
        <v>189</v>
      </c>
      <c r="L927" s="26">
        <v>31.1</v>
      </c>
      <c r="M927" s="27" t="s">
        <v>242</v>
      </c>
      <c r="N927" s="26">
        <v>26.6</v>
      </c>
      <c r="O927" s="27" t="s">
        <v>172</v>
      </c>
      <c r="P927" s="26">
        <v>26.3</v>
      </c>
      <c r="Q927" s="27" t="s">
        <v>170</v>
      </c>
      <c r="R927" s="26">
        <v>28.1</v>
      </c>
      <c r="S927" s="27" t="s">
        <v>170</v>
      </c>
      <c r="T927" s="26">
        <v>28.1</v>
      </c>
      <c r="U927" s="27" t="s">
        <v>194</v>
      </c>
      <c r="V927" s="26">
        <v>27.1</v>
      </c>
      <c r="W927" s="27" t="s">
        <v>209</v>
      </c>
      <c r="X927" s="26">
        <v>29.3</v>
      </c>
      <c r="Y927" s="27" t="s">
        <v>165</v>
      </c>
      <c r="Z927" s="26">
        <v>35.1</v>
      </c>
      <c r="AA927" s="110" t="s">
        <v>171</v>
      </c>
      <c r="AB927" s="111">
        <v>2.7</v>
      </c>
      <c r="AC927" s="27" t="s">
        <v>209</v>
      </c>
      <c r="AD927" s="26">
        <v>29.3</v>
      </c>
      <c r="AE927" s="27" t="s">
        <v>242</v>
      </c>
      <c r="AF927" s="26">
        <v>26.6</v>
      </c>
      <c r="AG927" s="27" t="s">
        <v>189</v>
      </c>
      <c r="AH927" s="26">
        <v>31.1</v>
      </c>
      <c r="AI927" s="27" t="s">
        <v>170</v>
      </c>
      <c r="AJ927" s="26">
        <v>28.1</v>
      </c>
      <c r="AK927" s="110" t="s">
        <v>171</v>
      </c>
      <c r="AL927" s="111">
        <v>2.7</v>
      </c>
      <c r="AM927" s="27" t="s">
        <v>189</v>
      </c>
      <c r="AN927" s="26">
        <v>31.1</v>
      </c>
      <c r="AO927" s="27"/>
      <c r="AP927" s="26"/>
      <c r="AQ927" s="110" t="s">
        <v>171</v>
      </c>
      <c r="AR927" s="111">
        <v>2.7</v>
      </c>
      <c r="AS927" s="27" t="s">
        <v>242</v>
      </c>
      <c r="AT927" s="26">
        <v>26.6</v>
      </c>
      <c r="AU927" s="110" t="s">
        <v>278</v>
      </c>
      <c r="AV927" s="111">
        <v>-1.1000000000000001</v>
      </c>
    </row>
    <row r="928" spans="1:48" x14ac:dyDescent="0.25">
      <c r="A928" s="12"/>
      <c r="B928" s="13"/>
      <c r="C928" s="14"/>
      <c r="D928" s="16"/>
      <c r="E928" s="27" t="s">
        <v>172</v>
      </c>
      <c r="F928" s="26">
        <v>26.3</v>
      </c>
      <c r="G928" s="110" t="s">
        <v>278</v>
      </c>
      <c r="H928" s="111">
        <v>-1.1000000000000001</v>
      </c>
      <c r="I928" s="110" t="s">
        <v>278</v>
      </c>
      <c r="J928" s="111">
        <v>-1.1000000000000001</v>
      </c>
      <c r="K928" s="27" t="s">
        <v>170</v>
      </c>
      <c r="L928" s="26">
        <v>28.1</v>
      </c>
      <c r="M928" s="110" t="s">
        <v>171</v>
      </c>
      <c r="N928" s="111">
        <v>2.7</v>
      </c>
      <c r="O928" s="110" t="s">
        <v>223</v>
      </c>
      <c r="P928" s="111">
        <v>6.2</v>
      </c>
      <c r="Q928" s="27" t="s">
        <v>181</v>
      </c>
      <c r="R928" s="26">
        <v>35.799999999999997</v>
      </c>
      <c r="S928" s="110" t="s">
        <v>278</v>
      </c>
      <c r="T928" s="111">
        <v>-1.1000000000000001</v>
      </c>
      <c r="U928" s="27" t="s">
        <v>198</v>
      </c>
      <c r="V928" s="26">
        <v>22.3</v>
      </c>
      <c r="W928" s="110" t="s">
        <v>260</v>
      </c>
      <c r="X928" s="111">
        <v>8.1999999999999993</v>
      </c>
      <c r="Y928" s="27" t="s">
        <v>213</v>
      </c>
      <c r="Z928" s="26">
        <v>35.4</v>
      </c>
      <c r="AA928" s="27" t="s">
        <v>209</v>
      </c>
      <c r="AB928" s="26">
        <v>29.3</v>
      </c>
      <c r="AC928" s="110" t="s">
        <v>260</v>
      </c>
      <c r="AD928" s="111">
        <v>8.1999999999999993</v>
      </c>
      <c r="AE928" s="27" t="s">
        <v>170</v>
      </c>
      <c r="AF928" s="26">
        <v>28.1</v>
      </c>
      <c r="AG928" s="27" t="s">
        <v>209</v>
      </c>
      <c r="AH928" s="26">
        <v>29.3</v>
      </c>
      <c r="AI928" s="27" t="s">
        <v>209</v>
      </c>
      <c r="AJ928" s="26">
        <v>29.3</v>
      </c>
      <c r="AK928" s="27" t="s">
        <v>165</v>
      </c>
      <c r="AL928" s="26">
        <v>35.1</v>
      </c>
      <c r="AM928" s="27" t="s">
        <v>170</v>
      </c>
      <c r="AN928" s="26">
        <v>28.1</v>
      </c>
      <c r="AO928" s="27"/>
      <c r="AP928" s="26"/>
      <c r="AQ928" s="27" t="s">
        <v>170</v>
      </c>
      <c r="AR928" s="26">
        <v>28.1</v>
      </c>
      <c r="AS928" s="27" t="s">
        <v>170</v>
      </c>
      <c r="AT928" s="26">
        <v>28.1</v>
      </c>
      <c r="AU928" s="27"/>
      <c r="AV928" s="26"/>
    </row>
    <row r="929" spans="1:48" x14ac:dyDescent="0.25">
      <c r="A929" s="12"/>
      <c r="B929" s="13"/>
      <c r="C929" s="14"/>
      <c r="D929" s="16"/>
      <c r="E929" s="110" t="s">
        <v>278</v>
      </c>
      <c r="F929" s="111">
        <v>-1.1000000000000001</v>
      </c>
      <c r="G929" s="27"/>
      <c r="H929" s="26"/>
      <c r="I929" s="27"/>
      <c r="J929" s="26"/>
      <c r="K929" s="27" t="s">
        <v>209</v>
      </c>
      <c r="L929" s="26">
        <v>29.3</v>
      </c>
      <c r="M929" s="110" t="s">
        <v>278</v>
      </c>
      <c r="N929" s="111">
        <v>-1.1000000000000001</v>
      </c>
      <c r="O929" s="110" t="s">
        <v>278</v>
      </c>
      <c r="P929" s="111">
        <v>-1.1000000000000001</v>
      </c>
      <c r="Q929" s="110" t="s">
        <v>278</v>
      </c>
      <c r="R929" s="111">
        <v>-1.1000000000000001</v>
      </c>
      <c r="S929" s="27"/>
      <c r="T929" s="26"/>
      <c r="U929" s="110" t="s">
        <v>278</v>
      </c>
      <c r="V929" s="111">
        <v>-1.1000000000000001</v>
      </c>
      <c r="W929" s="27" t="s">
        <v>198</v>
      </c>
      <c r="X929" s="26">
        <v>22.3</v>
      </c>
      <c r="Y929" s="110" t="s">
        <v>278</v>
      </c>
      <c r="Z929" s="111">
        <v>-1.1000000000000001</v>
      </c>
      <c r="AA929" s="110" t="s">
        <v>278</v>
      </c>
      <c r="AB929" s="111">
        <v>-1.1000000000000001</v>
      </c>
      <c r="AC929" s="110" t="s">
        <v>278</v>
      </c>
      <c r="AD929" s="111">
        <v>-1.1000000000000001</v>
      </c>
      <c r="AE929" s="110" t="s">
        <v>278</v>
      </c>
      <c r="AF929" s="111">
        <v>-1.1000000000000001</v>
      </c>
      <c r="AG929" s="27" t="s">
        <v>194</v>
      </c>
      <c r="AH929" s="26">
        <v>27.1</v>
      </c>
      <c r="AI929" s="27" t="s">
        <v>194</v>
      </c>
      <c r="AJ929" s="26">
        <v>27.1</v>
      </c>
      <c r="AK929" s="110" t="s">
        <v>278</v>
      </c>
      <c r="AL929" s="111">
        <v>-1.1000000000000001</v>
      </c>
      <c r="AM929" s="110" t="s">
        <v>278</v>
      </c>
      <c r="AN929" s="111">
        <v>-1.1000000000000001</v>
      </c>
      <c r="AO929" s="27"/>
      <c r="AP929" s="26"/>
      <c r="AQ929" s="110" t="s">
        <v>278</v>
      </c>
      <c r="AR929" s="111">
        <v>-1.1000000000000001</v>
      </c>
      <c r="AS929" s="110" t="s">
        <v>223</v>
      </c>
      <c r="AT929" s="111">
        <v>6.2</v>
      </c>
      <c r="AU929" s="27"/>
      <c r="AV929" s="26"/>
    </row>
    <row r="930" spans="1:48" x14ac:dyDescent="0.25">
      <c r="A930" s="12"/>
      <c r="B930" s="13"/>
      <c r="C930" s="14"/>
      <c r="D930" s="16"/>
      <c r="E930" s="27"/>
      <c r="F930" s="26"/>
      <c r="G930" s="27"/>
      <c r="H930" s="26"/>
      <c r="I930" s="27"/>
      <c r="J930" s="26"/>
      <c r="K930" s="110" t="s">
        <v>278</v>
      </c>
      <c r="L930" s="111">
        <v>-1.1000000000000001</v>
      </c>
      <c r="M930" s="27"/>
      <c r="N930" s="26"/>
      <c r="O930" s="27"/>
      <c r="P930" s="26"/>
      <c r="Q930" s="27"/>
      <c r="R930" s="26"/>
      <c r="S930" s="27"/>
      <c r="T930" s="26"/>
      <c r="U930" s="27"/>
      <c r="V930" s="26"/>
      <c r="W930" s="110" t="s">
        <v>278</v>
      </c>
      <c r="X930" s="111">
        <v>-1.1000000000000001</v>
      </c>
      <c r="Y930" s="27"/>
      <c r="Z930" s="26"/>
      <c r="AA930" s="27"/>
      <c r="AB930" s="26"/>
      <c r="AC930" s="27"/>
      <c r="AD930" s="26"/>
      <c r="AE930" s="27"/>
      <c r="AF930" s="26"/>
      <c r="AG930" s="110" t="s">
        <v>278</v>
      </c>
      <c r="AH930" s="111">
        <v>-1.1000000000000001</v>
      </c>
      <c r="AI930" s="110" t="s">
        <v>278</v>
      </c>
      <c r="AJ930" s="111">
        <v>-1.1000000000000001</v>
      </c>
      <c r="AK930" s="27"/>
      <c r="AL930" s="26"/>
      <c r="AM930" s="27"/>
      <c r="AN930" s="26"/>
      <c r="AO930" s="27"/>
      <c r="AP930" s="26"/>
      <c r="AQ930" s="27"/>
      <c r="AR930" s="26"/>
      <c r="AS930" s="110" t="s">
        <v>278</v>
      </c>
      <c r="AT930" s="111">
        <v>-1.1000000000000001</v>
      </c>
      <c r="AU930" s="27"/>
      <c r="AV930" s="26"/>
    </row>
    <row r="931" spans="1:48" x14ac:dyDescent="0.25">
      <c r="A931" s="12"/>
      <c r="B931" s="13"/>
      <c r="C931" s="14"/>
      <c r="E931" s="27"/>
      <c r="F931" s="26"/>
      <c r="G931" s="27"/>
      <c r="H931" s="26"/>
      <c r="I931" s="27"/>
      <c r="J931" s="26"/>
      <c r="K931" s="28"/>
      <c r="L931" s="26"/>
      <c r="M931" s="27"/>
      <c r="N931" s="26"/>
      <c r="O931" s="27"/>
      <c r="P931" s="26"/>
      <c r="Q931" s="27"/>
      <c r="R931" s="26"/>
      <c r="S931" s="27"/>
      <c r="T931" s="26"/>
      <c r="U931" s="27"/>
      <c r="V931" s="26"/>
      <c r="W931" s="27"/>
      <c r="X931" s="26"/>
      <c r="Y931" s="27"/>
      <c r="Z931" s="26"/>
      <c r="AA931" s="27"/>
      <c r="AB931" s="26"/>
      <c r="AC931" s="27"/>
      <c r="AD931" s="26"/>
      <c r="AE931" s="27"/>
      <c r="AF931" s="26"/>
      <c r="AG931" s="27"/>
      <c r="AH931" s="26"/>
      <c r="AI931" s="27"/>
      <c r="AJ931" s="26"/>
      <c r="AK931" s="27"/>
      <c r="AL931" s="26"/>
      <c r="AM931" s="27"/>
      <c r="AN931" s="26"/>
      <c r="AO931" s="28"/>
      <c r="AP931" s="26"/>
      <c r="AQ931" s="28"/>
      <c r="AR931" s="26"/>
      <c r="AS931" s="27"/>
      <c r="AT931" s="26"/>
      <c r="AU931" s="27"/>
      <c r="AV931" s="26"/>
    </row>
    <row r="932" spans="1:48" s="10" customFormat="1" x14ac:dyDescent="0.25">
      <c r="A932" s="12"/>
      <c r="B932" s="13"/>
      <c r="C932" s="14"/>
      <c r="E932" s="17"/>
      <c r="F932" s="15">
        <f>SUM(F921:F931)</f>
        <v>181.40000000000003</v>
      </c>
      <c r="G932" s="17"/>
      <c r="H932" s="15">
        <f>SUM(H921:H931)</f>
        <v>125.60000000000001</v>
      </c>
      <c r="I932" s="17"/>
      <c r="J932" s="15">
        <f>SUM(J921:J931)</f>
        <v>71.300000000000011</v>
      </c>
      <c r="K932" s="18"/>
      <c r="L932" s="15">
        <f>SUM(L921:L931)</f>
        <v>209.30000000000004</v>
      </c>
      <c r="M932" s="17"/>
      <c r="N932" s="15">
        <f>SUM(N921:N931)</f>
        <v>102.60000000000001</v>
      </c>
      <c r="O932" s="17"/>
      <c r="P932" s="15">
        <f>SUM(P921:P931)</f>
        <v>144</v>
      </c>
      <c r="Q932" s="17"/>
      <c r="R932" s="15">
        <f>SUM(R921:R931)</f>
        <v>211.99999999999997</v>
      </c>
      <c r="S932" s="17"/>
      <c r="T932" s="15">
        <f>SUM(T921:T931)</f>
        <v>107.5</v>
      </c>
      <c r="U932" s="17"/>
      <c r="V932" s="15">
        <f>SUM(V921:V931)</f>
        <v>196</v>
      </c>
      <c r="W932" s="17"/>
      <c r="X932" s="15">
        <f>SUM(X921:X931)</f>
        <v>180.70000000000002</v>
      </c>
      <c r="Y932" s="17"/>
      <c r="Z932" s="15">
        <f>SUM(Z921:Z931)</f>
        <v>163.60000000000002</v>
      </c>
      <c r="AA932" s="17"/>
      <c r="AB932" s="15">
        <f>SUM(AB921:AB931)</f>
        <v>104.50000000000001</v>
      </c>
      <c r="AC932" s="17"/>
      <c r="AD932" s="15">
        <f>SUM(AD921:AD931)</f>
        <v>119.70000000000002</v>
      </c>
      <c r="AE932" s="17"/>
      <c r="AF932" s="15">
        <f>SUM(AF921:AF931)</f>
        <v>92.6</v>
      </c>
      <c r="AG932" s="17"/>
      <c r="AH932" s="15">
        <f>SUM(AH921:AH931)</f>
        <v>187.00000000000003</v>
      </c>
      <c r="AI932" s="17"/>
      <c r="AJ932" s="15">
        <f>SUM(AJ921:AJ931)</f>
        <v>199.50000000000003</v>
      </c>
      <c r="AK932" s="17"/>
      <c r="AL932" s="15">
        <f>SUM(AL921:AL931)</f>
        <v>122.20000000000002</v>
      </c>
      <c r="AM932" s="17"/>
      <c r="AN932" s="15">
        <f>SUM(AN921:AN931)</f>
        <v>170.5</v>
      </c>
      <c r="AO932" s="18"/>
      <c r="AP932" s="15">
        <f>SUM(AP921:AP931)</f>
        <v>0</v>
      </c>
      <c r="AQ932" s="18"/>
      <c r="AR932" s="15">
        <f>SUM(AR921:AR931)</f>
        <v>125.20000000000002</v>
      </c>
      <c r="AS932" s="17"/>
      <c r="AT932" s="15">
        <f>SUM(AT921:AT931)</f>
        <v>164.5</v>
      </c>
      <c r="AU932" s="17"/>
      <c r="AV932" s="15">
        <f>SUM(AV921:AV931)</f>
        <v>144.60000000000002</v>
      </c>
    </row>
    <row r="933" spans="1:48" x14ac:dyDescent="0.25">
      <c r="A933" s="12"/>
      <c r="B933" s="13"/>
      <c r="C933" s="14"/>
      <c r="E933" s="27"/>
      <c r="F933" s="26"/>
      <c r="G933" s="27"/>
      <c r="H933" s="26"/>
      <c r="I933" s="27"/>
      <c r="J933" s="26"/>
      <c r="K933" s="28"/>
      <c r="L933" s="26"/>
      <c r="M933" s="27"/>
      <c r="N933" s="26"/>
      <c r="O933" s="27"/>
      <c r="P933" s="26"/>
      <c r="Q933" s="27"/>
      <c r="R933" s="26"/>
      <c r="S933" s="27"/>
      <c r="T933" s="26"/>
      <c r="U933" s="27"/>
      <c r="V933" s="26"/>
      <c r="W933" s="27"/>
      <c r="X933" s="26"/>
      <c r="Y933" s="27"/>
      <c r="Z933" s="26"/>
      <c r="AA933" s="27"/>
      <c r="AB933" s="26"/>
      <c r="AC933" s="27"/>
      <c r="AD933" s="26"/>
      <c r="AE933" s="27"/>
      <c r="AF933" s="26"/>
      <c r="AG933" s="27"/>
      <c r="AH933" s="26"/>
      <c r="AI933" s="27"/>
      <c r="AJ933" s="26"/>
      <c r="AK933" s="27"/>
      <c r="AL933" s="26"/>
      <c r="AM933" s="27"/>
      <c r="AN933" s="26"/>
      <c r="AO933" s="28"/>
      <c r="AP933" s="26"/>
      <c r="AQ933" s="28"/>
      <c r="AR933" s="26"/>
      <c r="AS933" s="27"/>
      <c r="AT933" s="26"/>
      <c r="AU933" s="27"/>
      <c r="AV933" s="26"/>
    </row>
    <row r="934" spans="1:48" x14ac:dyDescent="0.25">
      <c r="A934" s="12"/>
      <c r="B934" s="13"/>
      <c r="C934" s="14"/>
      <c r="D934" s="16"/>
      <c r="E934" s="110" t="s">
        <v>182</v>
      </c>
      <c r="F934" s="111">
        <v>6.7</v>
      </c>
      <c r="G934" s="27" t="s">
        <v>242</v>
      </c>
      <c r="H934" s="26">
        <v>32.1</v>
      </c>
      <c r="I934" s="27" t="s">
        <v>242</v>
      </c>
      <c r="J934" s="26">
        <v>32.1</v>
      </c>
      <c r="K934" s="110" t="s">
        <v>298</v>
      </c>
      <c r="L934" s="111">
        <v>6.1</v>
      </c>
      <c r="M934" s="110" t="s">
        <v>182</v>
      </c>
      <c r="N934" s="111">
        <v>13.4</v>
      </c>
      <c r="O934" s="110" t="s">
        <v>182</v>
      </c>
      <c r="P934" s="111">
        <v>13.4</v>
      </c>
      <c r="Q934" s="110" t="s">
        <v>182</v>
      </c>
      <c r="R934" s="111">
        <v>6.7</v>
      </c>
      <c r="S934" s="27" t="s">
        <v>183</v>
      </c>
      <c r="T934" s="26">
        <v>29.9</v>
      </c>
      <c r="U934" s="27" t="s">
        <v>242</v>
      </c>
      <c r="V934" s="26">
        <v>32.1</v>
      </c>
      <c r="W934" s="110" t="s">
        <v>182</v>
      </c>
      <c r="X934" s="111">
        <v>6.7</v>
      </c>
      <c r="Y934" s="110" t="s">
        <v>182</v>
      </c>
      <c r="Z934" s="111">
        <v>6.7</v>
      </c>
      <c r="AA934" s="110" t="s">
        <v>298</v>
      </c>
      <c r="AB934" s="111">
        <v>6.1</v>
      </c>
      <c r="AC934" s="110" t="s">
        <v>182</v>
      </c>
      <c r="AD934" s="111">
        <v>6.7</v>
      </c>
      <c r="AE934" s="110" t="s">
        <v>298</v>
      </c>
      <c r="AF934" s="111">
        <v>6.1</v>
      </c>
      <c r="AG934" s="27" t="s">
        <v>242</v>
      </c>
      <c r="AH934" s="26">
        <v>32.1</v>
      </c>
      <c r="AI934" s="110" t="s">
        <v>298</v>
      </c>
      <c r="AJ934" s="111">
        <v>6.1</v>
      </c>
      <c r="AK934" s="110" t="s">
        <v>238</v>
      </c>
      <c r="AL934" s="111">
        <v>3.8</v>
      </c>
      <c r="AM934" s="27" t="s">
        <v>254</v>
      </c>
      <c r="AN934" s="26">
        <v>32</v>
      </c>
      <c r="AO934" s="27"/>
      <c r="AP934" s="26"/>
      <c r="AQ934" s="110" t="s">
        <v>182</v>
      </c>
      <c r="AR934" s="111">
        <v>6.7</v>
      </c>
      <c r="AS934" s="110" t="s">
        <v>238</v>
      </c>
      <c r="AT934" s="111">
        <v>3.8</v>
      </c>
      <c r="AU934" s="110" t="s">
        <v>173</v>
      </c>
      <c r="AV934" s="111">
        <v>9.4</v>
      </c>
    </row>
    <row r="935" spans="1:48" x14ac:dyDescent="0.25">
      <c r="A935" s="12"/>
      <c r="B935" s="13"/>
      <c r="C935" s="14"/>
      <c r="D935" s="16"/>
      <c r="E935" s="27" t="s">
        <v>183</v>
      </c>
      <c r="F935" s="26">
        <v>29.9</v>
      </c>
      <c r="G935" s="27" t="s">
        <v>209</v>
      </c>
      <c r="H935" s="26">
        <v>32.1</v>
      </c>
      <c r="I935" s="110" t="s">
        <v>170</v>
      </c>
      <c r="J935" s="111">
        <v>5.0999999999999996</v>
      </c>
      <c r="K935" s="27" t="s">
        <v>242</v>
      </c>
      <c r="L935" s="26">
        <v>32.1</v>
      </c>
      <c r="M935" s="27" t="s">
        <v>242</v>
      </c>
      <c r="N935" s="26">
        <v>32.1</v>
      </c>
      <c r="O935" s="110" t="s">
        <v>170</v>
      </c>
      <c r="P935" s="111">
        <v>5.0999999999999996</v>
      </c>
      <c r="Q935" s="110" t="s">
        <v>271</v>
      </c>
      <c r="R935" s="111">
        <v>4.4000000000000004</v>
      </c>
      <c r="S935" s="27" t="s">
        <v>197</v>
      </c>
      <c r="T935" s="26">
        <v>30.2</v>
      </c>
      <c r="U935" s="110" t="s">
        <v>189</v>
      </c>
      <c r="V935" s="111">
        <v>3.5</v>
      </c>
      <c r="W935" s="27" t="s">
        <v>183</v>
      </c>
      <c r="X935" s="26">
        <v>29.9</v>
      </c>
      <c r="Y935" s="27" t="s">
        <v>197</v>
      </c>
      <c r="Z935" s="26">
        <v>30.2</v>
      </c>
      <c r="AA935" s="27" t="s">
        <v>242</v>
      </c>
      <c r="AB935" s="26">
        <v>32.1</v>
      </c>
      <c r="AC935" s="27" t="s">
        <v>242</v>
      </c>
      <c r="AD935" s="26">
        <v>32.1</v>
      </c>
      <c r="AE935" s="27" t="s">
        <v>242</v>
      </c>
      <c r="AF935" s="26">
        <v>32.1</v>
      </c>
      <c r="AG935" s="110" t="s">
        <v>189</v>
      </c>
      <c r="AH935" s="111">
        <v>3.5</v>
      </c>
      <c r="AI935" s="27" t="s">
        <v>281</v>
      </c>
      <c r="AJ935" s="26">
        <v>32.4</v>
      </c>
      <c r="AK935" s="110" t="s">
        <v>182</v>
      </c>
      <c r="AL935" s="111">
        <v>6.7</v>
      </c>
      <c r="AM935" s="27" t="s">
        <v>183</v>
      </c>
      <c r="AN935" s="26">
        <v>29.9</v>
      </c>
      <c r="AO935" s="27"/>
      <c r="AP935" s="26"/>
      <c r="AQ935" s="27" t="s">
        <v>183</v>
      </c>
      <c r="AR935" s="26">
        <v>29.9</v>
      </c>
      <c r="AS935" s="27" t="s">
        <v>254</v>
      </c>
      <c r="AT935" s="26">
        <v>32</v>
      </c>
      <c r="AU935" s="110" t="s">
        <v>170</v>
      </c>
      <c r="AV935" s="111">
        <v>5.0999999999999996</v>
      </c>
    </row>
    <row r="936" spans="1:48" x14ac:dyDescent="0.25">
      <c r="A936" s="12"/>
      <c r="B936" s="13"/>
      <c r="C936" s="14"/>
      <c r="D936" s="16"/>
      <c r="E936" s="110" t="s">
        <v>173</v>
      </c>
      <c r="F936" s="111">
        <v>9.4</v>
      </c>
      <c r="G936" s="27"/>
      <c r="H936" s="26"/>
      <c r="I936" s="27"/>
      <c r="J936" s="26"/>
      <c r="K936" s="110" t="s">
        <v>189</v>
      </c>
      <c r="L936" s="111">
        <v>3.5</v>
      </c>
      <c r="M936" s="27"/>
      <c r="N936" s="26"/>
      <c r="O936" s="110" t="s">
        <v>172</v>
      </c>
      <c r="P936" s="111">
        <v>0.9</v>
      </c>
      <c r="Q936" s="27" t="s">
        <v>177</v>
      </c>
      <c r="R936" s="26">
        <v>29</v>
      </c>
      <c r="S936" s="110" t="s">
        <v>170</v>
      </c>
      <c r="T936" s="111">
        <v>5.0999999999999996</v>
      </c>
      <c r="U936" s="27" t="s">
        <v>193</v>
      </c>
      <c r="V936" s="26">
        <v>31.2</v>
      </c>
      <c r="W936" s="27" t="s">
        <v>197</v>
      </c>
      <c r="X936" s="26">
        <v>30.2</v>
      </c>
      <c r="Y936" s="27" t="s">
        <v>177</v>
      </c>
      <c r="Z936" s="26">
        <v>29</v>
      </c>
      <c r="AA936" s="27" t="s">
        <v>209</v>
      </c>
      <c r="AB936" s="26">
        <v>32.1</v>
      </c>
      <c r="AC936" s="27" t="s">
        <v>177</v>
      </c>
      <c r="AD936" s="26">
        <v>29</v>
      </c>
      <c r="AE936" s="110" t="s">
        <v>170</v>
      </c>
      <c r="AF936" s="111">
        <v>5.0999999999999996</v>
      </c>
      <c r="AG936" s="27" t="s">
        <v>209</v>
      </c>
      <c r="AH936" s="26">
        <v>32.1</v>
      </c>
      <c r="AI936" s="110" t="s">
        <v>182</v>
      </c>
      <c r="AJ936" s="111">
        <v>6.7</v>
      </c>
      <c r="AK936" s="27" t="s">
        <v>242</v>
      </c>
      <c r="AL936" s="26">
        <v>32.1</v>
      </c>
      <c r="AM936" s="27" t="s">
        <v>242</v>
      </c>
      <c r="AN936" s="26">
        <v>32.1</v>
      </c>
      <c r="AO936" s="27"/>
      <c r="AP936" s="26"/>
      <c r="AQ936" s="27" t="s">
        <v>242</v>
      </c>
      <c r="AR936" s="26">
        <v>32.1</v>
      </c>
      <c r="AS936" s="110" t="s">
        <v>173</v>
      </c>
      <c r="AT936" s="111">
        <v>9.4</v>
      </c>
      <c r="AU936" s="27" t="s">
        <v>209</v>
      </c>
      <c r="AV936" s="26">
        <v>32.1</v>
      </c>
    </row>
    <row r="937" spans="1:48" x14ac:dyDescent="0.25">
      <c r="A937" s="12"/>
      <c r="B937" s="13"/>
      <c r="C937" s="14"/>
      <c r="D937" s="16"/>
      <c r="E937" s="27" t="s">
        <v>242</v>
      </c>
      <c r="F937" s="26">
        <v>32.1</v>
      </c>
      <c r="G937" s="27"/>
      <c r="H937" s="26"/>
      <c r="I937" s="27"/>
      <c r="J937" s="26"/>
      <c r="K937" s="110" t="s">
        <v>170</v>
      </c>
      <c r="L937" s="111">
        <v>5.0999999999999996</v>
      </c>
      <c r="M937" s="27"/>
      <c r="N937" s="26"/>
      <c r="O937" s="27"/>
      <c r="P937" s="26"/>
      <c r="Q937" s="110" t="s">
        <v>170</v>
      </c>
      <c r="R937" s="111">
        <v>5.0999999999999996</v>
      </c>
      <c r="S937" s="27"/>
      <c r="T937" s="26"/>
      <c r="U937" s="110" t="s">
        <v>194</v>
      </c>
      <c r="V937" s="111">
        <v>5</v>
      </c>
      <c r="W937" s="27" t="s">
        <v>165</v>
      </c>
      <c r="X937" s="26">
        <v>24.7</v>
      </c>
      <c r="Y937" s="27" t="s">
        <v>165</v>
      </c>
      <c r="Z937" s="26">
        <v>24.7</v>
      </c>
      <c r="AA937" s="27"/>
      <c r="AB937" s="26"/>
      <c r="AC937" s="27" t="s">
        <v>209</v>
      </c>
      <c r="AD937" s="26">
        <v>32.1</v>
      </c>
      <c r="AE937" s="27"/>
      <c r="AF937" s="26"/>
      <c r="AG937" s="110" t="s">
        <v>194</v>
      </c>
      <c r="AH937" s="111">
        <v>5</v>
      </c>
      <c r="AI937" s="110" t="s">
        <v>170</v>
      </c>
      <c r="AJ937" s="111">
        <v>5.0999999999999996</v>
      </c>
      <c r="AK937" s="27" t="s">
        <v>165</v>
      </c>
      <c r="AL937" s="26">
        <v>24.7</v>
      </c>
      <c r="AM937" s="110" t="s">
        <v>189</v>
      </c>
      <c r="AN937" s="111">
        <v>3.5</v>
      </c>
      <c r="AO937" s="27"/>
      <c r="AP937" s="26"/>
      <c r="AQ937" s="110" t="s">
        <v>170</v>
      </c>
      <c r="AR937" s="111">
        <v>5.0999999999999996</v>
      </c>
      <c r="AS937" s="27" t="s">
        <v>242</v>
      </c>
      <c r="AT937" s="26">
        <v>32.1</v>
      </c>
      <c r="AU937" s="27"/>
      <c r="AV937" s="26"/>
    </row>
    <row r="938" spans="1:48" x14ac:dyDescent="0.25">
      <c r="A938" s="12"/>
      <c r="B938" s="13"/>
      <c r="C938" s="14"/>
      <c r="D938" s="16"/>
      <c r="E938" s="110" t="s">
        <v>172</v>
      </c>
      <c r="F938" s="111">
        <v>0.9</v>
      </c>
      <c r="G938" s="27"/>
      <c r="H938" s="26"/>
      <c r="I938" s="27"/>
      <c r="J938" s="26"/>
      <c r="K938" s="27" t="s">
        <v>209</v>
      </c>
      <c r="L938" s="26">
        <v>32.1</v>
      </c>
      <c r="M938" s="27"/>
      <c r="N938" s="26"/>
      <c r="O938" s="27"/>
      <c r="P938" s="26"/>
      <c r="Q938" s="110" t="s">
        <v>181</v>
      </c>
      <c r="R938" s="111">
        <v>7</v>
      </c>
      <c r="S938" s="27"/>
      <c r="T938" s="26"/>
      <c r="U938" s="27" t="s">
        <v>198</v>
      </c>
      <c r="V938" s="26">
        <v>38.6</v>
      </c>
      <c r="W938" s="27" t="s">
        <v>209</v>
      </c>
      <c r="X938" s="26">
        <v>32.1</v>
      </c>
      <c r="Y938" s="110" t="s">
        <v>213</v>
      </c>
      <c r="Z938" s="111">
        <v>7.3</v>
      </c>
      <c r="AA938" s="27"/>
      <c r="AB938" s="26"/>
      <c r="AC938" s="27"/>
      <c r="AD938" s="26"/>
      <c r="AE938" s="27"/>
      <c r="AF938" s="26"/>
      <c r="AG938" s="27"/>
      <c r="AH938" s="26"/>
      <c r="AI938" s="27" t="s">
        <v>209</v>
      </c>
      <c r="AJ938" s="26">
        <v>32.1</v>
      </c>
      <c r="AK938" s="27"/>
      <c r="AL938" s="26"/>
      <c r="AM938" s="110" t="s">
        <v>170</v>
      </c>
      <c r="AN938" s="111">
        <v>5.0999999999999996</v>
      </c>
      <c r="AO938" s="27"/>
      <c r="AP938" s="26"/>
      <c r="AQ938" s="27"/>
      <c r="AR938" s="26"/>
      <c r="AS938" s="110" t="s">
        <v>170</v>
      </c>
      <c r="AT938" s="111">
        <v>5.0999999999999996</v>
      </c>
      <c r="AU938" s="27"/>
      <c r="AV938" s="26"/>
    </row>
    <row r="939" spans="1:48" x14ac:dyDescent="0.25">
      <c r="A939" s="12"/>
      <c r="B939" s="13"/>
      <c r="C939" s="14"/>
      <c r="D939" s="16"/>
      <c r="E939" s="27"/>
      <c r="F939" s="26"/>
      <c r="G939" s="27"/>
      <c r="H939" s="26"/>
      <c r="I939" s="27"/>
      <c r="J939" s="26"/>
      <c r="K939" s="27"/>
      <c r="L939" s="26"/>
      <c r="M939" s="27"/>
      <c r="N939" s="26"/>
      <c r="O939" s="27"/>
      <c r="P939" s="26"/>
      <c r="Q939" s="27"/>
      <c r="R939" s="26"/>
      <c r="S939" s="27"/>
      <c r="T939" s="26"/>
      <c r="U939" s="27"/>
      <c r="V939" s="26"/>
      <c r="W939" s="27" t="s">
        <v>198</v>
      </c>
      <c r="X939" s="26">
        <v>38.6</v>
      </c>
      <c r="Y939" s="27"/>
      <c r="Z939" s="26"/>
      <c r="AA939" s="27"/>
      <c r="AB939" s="26"/>
      <c r="AC939" s="27"/>
      <c r="AD939" s="26"/>
      <c r="AE939" s="27"/>
      <c r="AF939" s="26"/>
      <c r="AG939" s="27"/>
      <c r="AH939" s="26"/>
      <c r="AI939" s="110" t="s">
        <v>194</v>
      </c>
      <c r="AJ939" s="111">
        <v>5</v>
      </c>
      <c r="AK939" s="27"/>
      <c r="AL939" s="26"/>
      <c r="AM939" s="27"/>
      <c r="AN939" s="26"/>
      <c r="AO939" s="27"/>
      <c r="AP939" s="26"/>
      <c r="AQ939" s="27"/>
      <c r="AR939" s="26"/>
      <c r="AS939" s="27"/>
      <c r="AT939" s="26"/>
      <c r="AU939" s="27"/>
      <c r="AV939" s="26"/>
    </row>
    <row r="940" spans="1:48" x14ac:dyDescent="0.25">
      <c r="A940" s="12"/>
      <c r="B940" s="13"/>
      <c r="C940" s="14"/>
      <c r="D940" s="16"/>
      <c r="E940" s="27"/>
      <c r="F940" s="26"/>
      <c r="G940" s="27"/>
      <c r="H940" s="26"/>
      <c r="I940" s="27"/>
      <c r="J940" s="26"/>
      <c r="K940" s="27"/>
      <c r="L940" s="26"/>
      <c r="M940" s="27"/>
      <c r="N940" s="26"/>
      <c r="O940" s="27"/>
      <c r="P940" s="26"/>
      <c r="Q940" s="27"/>
      <c r="R940" s="26"/>
      <c r="S940" s="27"/>
      <c r="T940" s="26"/>
      <c r="U940" s="27"/>
      <c r="V940" s="26"/>
      <c r="W940" s="27"/>
      <c r="X940" s="26"/>
      <c r="Y940" s="27"/>
      <c r="Z940" s="26"/>
      <c r="AA940" s="27"/>
      <c r="AB940" s="26"/>
      <c r="AC940" s="27"/>
      <c r="AD940" s="26"/>
      <c r="AE940" s="27"/>
      <c r="AF940" s="26"/>
      <c r="AG940" s="27"/>
      <c r="AH940" s="26"/>
      <c r="AI940" s="27"/>
      <c r="AJ940" s="26"/>
      <c r="AK940" s="27"/>
      <c r="AL940" s="26"/>
      <c r="AM940" s="27"/>
      <c r="AN940" s="26"/>
      <c r="AO940" s="27"/>
      <c r="AP940" s="26"/>
      <c r="AQ940" s="27"/>
      <c r="AR940" s="26"/>
      <c r="AS940" s="27"/>
      <c r="AT940" s="26"/>
      <c r="AU940" s="27"/>
      <c r="AV940" s="26"/>
    </row>
    <row r="941" spans="1:48" s="10" customFormat="1" x14ac:dyDescent="0.25">
      <c r="A941" s="12"/>
      <c r="B941" s="13"/>
      <c r="C941" s="14"/>
      <c r="E941" s="17"/>
      <c r="F941" s="15">
        <f>SUM(F932:F940)</f>
        <v>260.40000000000003</v>
      </c>
      <c r="G941" s="17"/>
      <c r="H941" s="15">
        <f>SUM(H932:H940)</f>
        <v>189.8</v>
      </c>
      <c r="I941" s="17"/>
      <c r="J941" s="15">
        <f>SUM(J932:J940)</f>
        <v>108.5</v>
      </c>
      <c r="K941" s="18"/>
      <c r="L941" s="15">
        <f>SUM(L932:L940)</f>
        <v>288.20000000000005</v>
      </c>
      <c r="M941" s="17"/>
      <c r="N941" s="15">
        <f>SUM(N932:N940)</f>
        <v>148.10000000000002</v>
      </c>
      <c r="O941" s="17"/>
      <c r="P941" s="15">
        <f>SUM(P932:P940)</f>
        <v>163.4</v>
      </c>
      <c r="Q941" s="17"/>
      <c r="R941" s="15">
        <f>SUM(R932:R940)</f>
        <v>264.2</v>
      </c>
      <c r="S941" s="17"/>
      <c r="T941" s="15">
        <f>SUM(T932:T940)</f>
        <v>172.7</v>
      </c>
      <c r="U941" s="17"/>
      <c r="V941" s="15">
        <f>SUM(V932:V940)</f>
        <v>306.40000000000003</v>
      </c>
      <c r="W941" s="17"/>
      <c r="X941" s="15">
        <f>SUM(X932:X940)</f>
        <v>342.90000000000003</v>
      </c>
      <c r="Y941" s="17"/>
      <c r="Z941" s="15">
        <f>SUM(Z932:Z940)</f>
        <v>261.5</v>
      </c>
      <c r="AA941" s="17"/>
      <c r="AB941" s="15">
        <f>SUM(AB932:AB940)</f>
        <v>174.8</v>
      </c>
      <c r="AC941" s="17"/>
      <c r="AD941" s="15">
        <f>SUM(AD932:AD940)</f>
        <v>219.60000000000002</v>
      </c>
      <c r="AE941" s="17"/>
      <c r="AF941" s="15">
        <f>SUM(AF932:AF940)</f>
        <v>135.89999999999998</v>
      </c>
      <c r="AG941" s="17"/>
      <c r="AH941" s="15">
        <f>SUM(AH932:AH940)</f>
        <v>259.70000000000005</v>
      </c>
      <c r="AI941" s="17"/>
      <c r="AJ941" s="15">
        <f>SUM(AJ932:AJ940)</f>
        <v>286.90000000000003</v>
      </c>
      <c r="AK941" s="17"/>
      <c r="AL941" s="15">
        <f>SUM(AL932:AL940)</f>
        <v>189.5</v>
      </c>
      <c r="AM941" s="17"/>
      <c r="AN941" s="15">
        <f>SUM(AN932:AN940)</f>
        <v>273.10000000000002</v>
      </c>
      <c r="AO941" s="18"/>
      <c r="AP941" s="15">
        <f>SUM(AP932:AP940)</f>
        <v>0</v>
      </c>
      <c r="AQ941" s="18"/>
      <c r="AR941" s="15">
        <f>SUM(AR932:AR940)</f>
        <v>199</v>
      </c>
      <c r="AS941" s="17"/>
      <c r="AT941" s="15">
        <f>SUM(AT932:AT940)</f>
        <v>246.9</v>
      </c>
      <c r="AU941" s="17"/>
      <c r="AV941" s="15">
        <f>SUM(AV932:AV940)</f>
        <v>191.20000000000002</v>
      </c>
    </row>
    <row r="942" spans="1:48" x14ac:dyDescent="0.25">
      <c r="A942" s="12"/>
      <c r="B942" s="13"/>
      <c r="C942" s="14"/>
      <c r="E942" s="27"/>
      <c r="F942" s="26"/>
      <c r="G942" s="27"/>
      <c r="H942" s="26"/>
      <c r="I942" s="27"/>
      <c r="J942" s="26"/>
      <c r="K942" s="28"/>
      <c r="L942" s="26"/>
      <c r="M942" s="27"/>
      <c r="N942" s="26"/>
      <c r="O942" s="27"/>
      <c r="P942" s="26"/>
      <c r="Q942" s="27"/>
      <c r="R942" s="26"/>
      <c r="S942" s="27"/>
      <c r="T942" s="26"/>
      <c r="U942" s="27"/>
      <c r="V942" s="26"/>
      <c r="W942" s="27"/>
      <c r="X942" s="26"/>
      <c r="Y942" s="27"/>
      <c r="Z942" s="26"/>
      <c r="AA942" s="27"/>
      <c r="AB942" s="26"/>
      <c r="AC942" s="27"/>
      <c r="AD942" s="26"/>
      <c r="AE942" s="27"/>
      <c r="AF942" s="26"/>
      <c r="AG942" s="27"/>
      <c r="AH942" s="26"/>
      <c r="AI942" s="27"/>
      <c r="AJ942" s="26"/>
      <c r="AK942" s="27"/>
      <c r="AL942" s="26"/>
      <c r="AM942" s="27"/>
      <c r="AN942" s="26"/>
      <c r="AO942" s="28"/>
      <c r="AP942" s="26"/>
      <c r="AQ942" s="28"/>
      <c r="AR942" s="26"/>
      <c r="AS942" s="27"/>
      <c r="AT942" s="26"/>
      <c r="AU942" s="27"/>
      <c r="AV942" s="26"/>
    </row>
    <row r="943" spans="1:48" x14ac:dyDescent="0.25">
      <c r="A943" s="12"/>
      <c r="B943" s="13"/>
      <c r="C943" s="14"/>
      <c r="D943" s="16"/>
      <c r="E943" s="110" t="s">
        <v>183</v>
      </c>
      <c r="F943" s="111">
        <v>7.3</v>
      </c>
      <c r="G943" s="27" t="s">
        <v>242</v>
      </c>
      <c r="H943" s="26">
        <v>33.1</v>
      </c>
      <c r="I943" s="27" t="s">
        <v>242</v>
      </c>
      <c r="J943" s="26">
        <v>33.1</v>
      </c>
      <c r="K943" s="27" t="s">
        <v>242</v>
      </c>
      <c r="L943" s="26">
        <v>33.1</v>
      </c>
      <c r="M943" s="27" t="s">
        <v>242</v>
      </c>
      <c r="N943" s="26">
        <v>33.1</v>
      </c>
      <c r="O943" s="27"/>
      <c r="P943" s="26"/>
      <c r="Q943" s="112" t="s">
        <v>177</v>
      </c>
      <c r="R943" s="113">
        <v>64.099999999999994</v>
      </c>
      <c r="S943" s="110" t="s">
        <v>183</v>
      </c>
      <c r="T943" s="111">
        <v>16.399999999999999</v>
      </c>
      <c r="U943" s="27" t="s">
        <v>242</v>
      </c>
      <c r="V943" s="26">
        <v>33.1</v>
      </c>
      <c r="W943" s="110" t="s">
        <v>183</v>
      </c>
      <c r="X943" s="111">
        <v>7.3</v>
      </c>
      <c r="Y943" s="110" t="s">
        <v>197</v>
      </c>
      <c r="Z943" s="111">
        <v>4.0999999999999996</v>
      </c>
      <c r="AA943" s="112" t="s">
        <v>242</v>
      </c>
      <c r="AB943" s="113">
        <v>74.5</v>
      </c>
      <c r="AC943" s="27" t="s">
        <v>242</v>
      </c>
      <c r="AD943" s="26">
        <v>33.1</v>
      </c>
      <c r="AE943" s="27" t="s">
        <v>242</v>
      </c>
      <c r="AF943" s="26">
        <v>33.1</v>
      </c>
      <c r="AG943" s="27" t="s">
        <v>242</v>
      </c>
      <c r="AH943" s="26">
        <v>33.1</v>
      </c>
      <c r="AI943" s="110" t="s">
        <v>281</v>
      </c>
      <c r="AJ943" s="111">
        <v>7.7</v>
      </c>
      <c r="AK943" s="27" t="s">
        <v>242</v>
      </c>
      <c r="AL943" s="26">
        <v>33.1</v>
      </c>
      <c r="AM943" s="27" t="s">
        <v>254</v>
      </c>
      <c r="AN943" s="26">
        <v>29.6</v>
      </c>
      <c r="AO943" s="27"/>
      <c r="AP943" s="26"/>
      <c r="AQ943" s="110" t="s">
        <v>183</v>
      </c>
      <c r="AR943" s="111">
        <v>7.3</v>
      </c>
      <c r="AS943" s="27" t="s">
        <v>254</v>
      </c>
      <c r="AT943" s="26">
        <v>29.6</v>
      </c>
      <c r="AU943" s="27" t="s">
        <v>209</v>
      </c>
      <c r="AV943" s="26">
        <v>29.9</v>
      </c>
    </row>
    <row r="944" spans="1:48" x14ac:dyDescent="0.25">
      <c r="A944" s="12"/>
      <c r="B944" s="13"/>
      <c r="C944" s="14"/>
      <c r="D944" s="16"/>
      <c r="E944" s="27" t="s">
        <v>242</v>
      </c>
      <c r="F944" s="26">
        <v>33.1</v>
      </c>
      <c r="G944" s="27" t="s">
        <v>209</v>
      </c>
      <c r="H944" s="26">
        <v>29.9</v>
      </c>
      <c r="I944" s="27"/>
      <c r="J944" s="26"/>
      <c r="K944" s="27" t="s">
        <v>209</v>
      </c>
      <c r="L944" s="26">
        <v>29.9</v>
      </c>
      <c r="M944" s="27"/>
      <c r="N944" s="26"/>
      <c r="O944" s="27"/>
      <c r="P944" s="26"/>
      <c r="Q944" s="27"/>
      <c r="R944" s="26"/>
      <c r="S944" s="110" t="s">
        <v>197</v>
      </c>
      <c r="T944" s="111">
        <v>4.0999999999999996</v>
      </c>
      <c r="U944" s="110" t="s">
        <v>193</v>
      </c>
      <c r="V944" s="111">
        <v>6.6</v>
      </c>
      <c r="W944" s="110" t="s">
        <v>197</v>
      </c>
      <c r="X944" s="111">
        <v>4.0999999999999996</v>
      </c>
      <c r="Y944" s="27" t="s">
        <v>177</v>
      </c>
      <c r="Z944" s="26">
        <v>28.5</v>
      </c>
      <c r="AA944" s="27" t="s">
        <v>209</v>
      </c>
      <c r="AB944" s="26">
        <v>29.9</v>
      </c>
      <c r="AC944" s="27" t="s">
        <v>177</v>
      </c>
      <c r="AD944" s="26">
        <v>28.5</v>
      </c>
      <c r="AE944" s="27"/>
      <c r="AF944" s="26"/>
      <c r="AG944" s="27" t="s">
        <v>209</v>
      </c>
      <c r="AH944" s="26">
        <v>29.9</v>
      </c>
      <c r="AI944" s="27" t="s">
        <v>209</v>
      </c>
      <c r="AJ944" s="26">
        <v>29.9</v>
      </c>
      <c r="AK944" s="27" t="s">
        <v>165</v>
      </c>
      <c r="AL944" s="26">
        <v>23</v>
      </c>
      <c r="AM944" s="110" t="s">
        <v>183</v>
      </c>
      <c r="AN944" s="111">
        <v>7.3</v>
      </c>
      <c r="AO944" s="27"/>
      <c r="AP944" s="26"/>
      <c r="AQ944" s="27" t="s">
        <v>242</v>
      </c>
      <c r="AR944" s="26">
        <v>33.1</v>
      </c>
      <c r="AS944" s="27" t="s">
        <v>242</v>
      </c>
      <c r="AT944" s="26">
        <v>33.1</v>
      </c>
      <c r="AU944" s="27"/>
      <c r="AV944" s="26"/>
    </row>
    <row r="945" spans="1:48" x14ac:dyDescent="0.25">
      <c r="A945" s="12"/>
      <c r="B945" s="13"/>
      <c r="C945" s="14"/>
      <c r="D945" s="16"/>
      <c r="E945" s="27"/>
      <c r="F945" s="26"/>
      <c r="G945" s="27"/>
      <c r="H945" s="26"/>
      <c r="I945" s="27"/>
      <c r="J945" s="26"/>
      <c r="K945" s="27"/>
      <c r="L945" s="26"/>
      <c r="M945" s="27"/>
      <c r="N945" s="26"/>
      <c r="O945" s="27"/>
      <c r="P945" s="26"/>
      <c r="Q945" s="27"/>
      <c r="R945" s="26"/>
      <c r="S945" s="27"/>
      <c r="T945" s="26"/>
      <c r="U945" s="27" t="s">
        <v>198</v>
      </c>
      <c r="V945" s="26">
        <v>29.3</v>
      </c>
      <c r="W945" s="27" t="s">
        <v>165</v>
      </c>
      <c r="X945" s="26">
        <v>23</v>
      </c>
      <c r="Y945" s="27" t="s">
        <v>165</v>
      </c>
      <c r="Z945" s="26">
        <v>23</v>
      </c>
      <c r="AA945" s="27"/>
      <c r="AB945" s="26"/>
      <c r="AC945" s="27" t="s">
        <v>209</v>
      </c>
      <c r="AD945" s="26">
        <v>29.9</v>
      </c>
      <c r="AE945" s="27"/>
      <c r="AF945" s="26"/>
      <c r="AG945" s="27"/>
      <c r="AH945" s="26"/>
      <c r="AI945" s="27"/>
      <c r="AJ945" s="26"/>
      <c r="AK945" s="27"/>
      <c r="AL945" s="26"/>
      <c r="AM945" s="27" t="s">
        <v>242</v>
      </c>
      <c r="AN945" s="26">
        <v>33.1</v>
      </c>
      <c r="AO945" s="27"/>
      <c r="AP945" s="26"/>
      <c r="AQ945" s="27"/>
      <c r="AR945" s="26"/>
      <c r="AS945" s="27"/>
      <c r="AT945" s="26"/>
      <c r="AU945" s="27"/>
      <c r="AV945" s="26"/>
    </row>
    <row r="946" spans="1:48" x14ac:dyDescent="0.25">
      <c r="A946" s="12"/>
      <c r="B946" s="13"/>
      <c r="C946" s="14"/>
      <c r="D946" s="16"/>
      <c r="E946" s="27"/>
      <c r="F946" s="26"/>
      <c r="G946" s="27"/>
      <c r="H946" s="26"/>
      <c r="I946" s="27"/>
      <c r="J946" s="26"/>
      <c r="K946" s="27"/>
      <c r="L946" s="26"/>
      <c r="M946" s="27"/>
      <c r="N946" s="26"/>
      <c r="O946" s="27"/>
      <c r="P946" s="26"/>
      <c r="Q946" s="27"/>
      <c r="R946" s="26"/>
      <c r="S946" s="27"/>
      <c r="T946" s="26"/>
      <c r="U946" s="27"/>
      <c r="V946" s="26"/>
      <c r="W946" s="27" t="s">
        <v>209</v>
      </c>
      <c r="X946" s="26">
        <v>29.9</v>
      </c>
      <c r="Y946" s="27"/>
      <c r="Z946" s="26"/>
      <c r="AA946" s="27"/>
      <c r="AB946" s="26"/>
      <c r="AC946" s="27"/>
      <c r="AD946" s="26"/>
      <c r="AE946" s="27"/>
      <c r="AF946" s="26"/>
      <c r="AG946" s="27"/>
      <c r="AH946" s="26"/>
      <c r="AI946" s="27"/>
      <c r="AJ946" s="26"/>
      <c r="AK946" s="27"/>
      <c r="AL946" s="26"/>
      <c r="AM946" s="27"/>
      <c r="AN946" s="26"/>
      <c r="AO946" s="27"/>
      <c r="AP946" s="26"/>
      <c r="AQ946" s="27"/>
      <c r="AR946" s="26"/>
      <c r="AS946" s="27"/>
      <c r="AT946" s="26"/>
      <c r="AU946" s="27"/>
      <c r="AV946" s="26"/>
    </row>
    <row r="947" spans="1:48" x14ac:dyDescent="0.25">
      <c r="A947" s="12"/>
      <c r="B947" s="13"/>
      <c r="C947" s="14"/>
      <c r="D947" s="16"/>
      <c r="E947" s="27"/>
      <c r="F947" s="26"/>
      <c r="G947" s="27"/>
      <c r="H947" s="26"/>
      <c r="I947" s="27"/>
      <c r="J947" s="26"/>
      <c r="K947" s="27"/>
      <c r="L947" s="26"/>
      <c r="M947" s="27"/>
      <c r="N947" s="26"/>
      <c r="O947" s="27"/>
      <c r="P947" s="26"/>
      <c r="Q947" s="27"/>
      <c r="R947" s="26"/>
      <c r="S947" s="27"/>
      <c r="T947" s="26"/>
      <c r="U947" s="27"/>
      <c r="V947" s="26"/>
      <c r="W947" s="27" t="s">
        <v>198</v>
      </c>
      <c r="X947" s="26">
        <v>29.3</v>
      </c>
      <c r="Y947" s="27"/>
      <c r="Z947" s="26"/>
      <c r="AA947" s="27"/>
      <c r="AB947" s="26"/>
      <c r="AC947" s="27"/>
      <c r="AD947" s="26"/>
      <c r="AE947" s="27"/>
      <c r="AF947" s="26"/>
      <c r="AG947" s="27"/>
      <c r="AH947" s="26"/>
      <c r="AI947" s="27"/>
      <c r="AJ947" s="26"/>
      <c r="AK947" s="27"/>
      <c r="AL947" s="26"/>
      <c r="AM947" s="27"/>
      <c r="AN947" s="26"/>
      <c r="AO947" s="27"/>
      <c r="AP947" s="26"/>
      <c r="AQ947" s="27"/>
      <c r="AR947" s="26"/>
      <c r="AS947" s="27"/>
      <c r="AT947" s="26"/>
      <c r="AU947" s="27"/>
      <c r="AV947" s="26"/>
    </row>
    <row r="948" spans="1:48" x14ac:dyDescent="0.25">
      <c r="A948" s="12"/>
      <c r="B948" s="13"/>
      <c r="C948" s="14"/>
      <c r="D948" s="16"/>
      <c r="E948" s="27"/>
      <c r="F948" s="26"/>
      <c r="G948" s="27"/>
      <c r="H948" s="26"/>
      <c r="I948" s="27"/>
      <c r="J948" s="26"/>
      <c r="K948" s="27"/>
      <c r="L948" s="26"/>
      <c r="M948" s="27"/>
      <c r="N948" s="26"/>
      <c r="O948" s="27"/>
      <c r="P948" s="26"/>
      <c r="Q948" s="27"/>
      <c r="R948" s="26"/>
      <c r="S948" s="27"/>
      <c r="T948" s="26"/>
      <c r="U948" s="27"/>
      <c r="V948" s="26"/>
      <c r="W948" s="27"/>
      <c r="X948" s="26"/>
      <c r="Y948" s="27"/>
      <c r="Z948" s="26"/>
      <c r="AA948" s="27"/>
      <c r="AB948" s="26"/>
      <c r="AC948" s="27"/>
      <c r="AD948" s="26"/>
      <c r="AE948" s="27"/>
      <c r="AF948" s="26"/>
      <c r="AG948" s="27"/>
      <c r="AH948" s="26"/>
      <c r="AI948" s="27"/>
      <c r="AJ948" s="26"/>
      <c r="AK948" s="27"/>
      <c r="AL948" s="26"/>
      <c r="AM948" s="27"/>
      <c r="AN948" s="26"/>
      <c r="AO948" s="27"/>
      <c r="AP948" s="26"/>
      <c r="AQ948" s="27"/>
      <c r="AR948" s="26"/>
      <c r="AS948" s="27"/>
      <c r="AT948" s="26"/>
      <c r="AU948" s="27"/>
      <c r="AV948" s="26"/>
    </row>
    <row r="949" spans="1:48" s="10" customFormat="1" x14ac:dyDescent="0.25">
      <c r="A949" s="12"/>
      <c r="B949" s="13"/>
      <c r="C949" s="14"/>
      <c r="E949" s="17"/>
      <c r="F949" s="15">
        <f>SUM(F941:F948)</f>
        <v>300.80000000000007</v>
      </c>
      <c r="G949" s="17"/>
      <c r="H949" s="15">
        <f>SUM(H941:H948)</f>
        <v>252.8</v>
      </c>
      <c r="I949" s="17"/>
      <c r="J949" s="15">
        <f>SUM(J941:J948)</f>
        <v>141.6</v>
      </c>
      <c r="K949" s="18"/>
      <c r="L949" s="15">
        <f>SUM(L941:L948)</f>
        <v>351.20000000000005</v>
      </c>
      <c r="M949" s="17"/>
      <c r="N949" s="15">
        <f>SUM(N941:N948)</f>
        <v>181.20000000000002</v>
      </c>
      <c r="O949" s="17"/>
      <c r="P949" s="15">
        <f>SUM(P941:P948)</f>
        <v>163.4</v>
      </c>
      <c r="Q949" s="17"/>
      <c r="R949" s="15">
        <f>SUM(R941:R948)</f>
        <v>328.29999999999995</v>
      </c>
      <c r="S949" s="17"/>
      <c r="T949" s="15">
        <f>SUM(T941:T948)</f>
        <v>193.2</v>
      </c>
      <c r="U949" s="17"/>
      <c r="V949" s="15">
        <f>SUM(V941:V948)</f>
        <v>375.40000000000009</v>
      </c>
      <c r="W949" s="17"/>
      <c r="X949" s="15">
        <f>SUM(X941:X948)</f>
        <v>436.50000000000006</v>
      </c>
      <c r="Y949" s="17"/>
      <c r="Z949" s="15">
        <f>SUM(Z941:Z948)</f>
        <v>317.10000000000002</v>
      </c>
      <c r="AA949" s="17"/>
      <c r="AB949" s="15">
        <f>SUM(AB941:AB948)</f>
        <v>279.2</v>
      </c>
      <c r="AC949" s="17"/>
      <c r="AD949" s="15">
        <f>SUM(AD941:AD948)</f>
        <v>311.10000000000002</v>
      </c>
      <c r="AE949" s="17"/>
      <c r="AF949" s="15">
        <f>SUM(AF941:AF948)</f>
        <v>168.99999999999997</v>
      </c>
      <c r="AG949" s="17"/>
      <c r="AH949" s="15">
        <f>SUM(AH941:AH948)</f>
        <v>322.70000000000005</v>
      </c>
      <c r="AI949" s="17"/>
      <c r="AJ949" s="15">
        <f>SUM(AJ941:AJ948)</f>
        <v>324.5</v>
      </c>
      <c r="AK949" s="17"/>
      <c r="AL949" s="15">
        <f>SUM(AL941:AL948)</f>
        <v>245.6</v>
      </c>
      <c r="AM949" s="17"/>
      <c r="AN949" s="15">
        <f>SUM(AN941:AN948)</f>
        <v>343.10000000000008</v>
      </c>
      <c r="AO949" s="18"/>
      <c r="AP949" s="15">
        <f>SUM(AP941:AP948)</f>
        <v>0</v>
      </c>
      <c r="AQ949" s="18"/>
      <c r="AR949" s="15">
        <f>SUM(AR941:AR948)</f>
        <v>239.4</v>
      </c>
      <c r="AS949" s="17"/>
      <c r="AT949" s="15">
        <f>SUM(AT941:AT948)</f>
        <v>309.60000000000002</v>
      </c>
      <c r="AU949" s="17"/>
      <c r="AV949" s="15">
        <f>SUM(AV941:AV948)</f>
        <v>221.10000000000002</v>
      </c>
    </row>
    <row r="950" spans="1:48" ht="13.5" customHeight="1" x14ac:dyDescent="0.25">
      <c r="A950" s="12"/>
      <c r="B950" s="13"/>
      <c r="C950" s="14"/>
      <c r="E950" s="27"/>
      <c r="F950" s="26"/>
      <c r="G950" s="27"/>
      <c r="H950" s="26"/>
      <c r="I950" s="27"/>
      <c r="J950" s="26"/>
      <c r="K950" s="28"/>
      <c r="L950" s="26"/>
      <c r="M950" s="27"/>
      <c r="N950" s="26"/>
      <c r="O950" s="27"/>
      <c r="P950" s="26"/>
      <c r="Q950" s="27"/>
      <c r="R950" s="26"/>
      <c r="S950" s="27"/>
      <c r="T950" s="26"/>
      <c r="U950" s="27"/>
      <c r="V950" s="26"/>
      <c r="W950" s="27"/>
      <c r="X950" s="26"/>
      <c r="Y950" s="27"/>
      <c r="Z950" s="26"/>
      <c r="AA950" s="27"/>
      <c r="AB950" s="26"/>
      <c r="AC950" s="27"/>
      <c r="AD950" s="26"/>
      <c r="AE950" s="27"/>
      <c r="AF950" s="26"/>
      <c r="AG950" s="27"/>
      <c r="AH950" s="26"/>
      <c r="AI950" s="27"/>
      <c r="AJ950" s="26"/>
      <c r="AK950" s="27"/>
      <c r="AL950" s="26"/>
      <c r="AM950" s="27"/>
      <c r="AN950" s="26"/>
      <c r="AO950" s="28"/>
      <c r="AP950" s="26"/>
      <c r="AQ950" s="28"/>
      <c r="AR950" s="26"/>
      <c r="AS950" s="27"/>
      <c r="AT950" s="26"/>
      <c r="AU950" s="27"/>
      <c r="AV950" s="26"/>
    </row>
    <row r="951" spans="1:48" x14ac:dyDescent="0.25">
      <c r="A951" s="12"/>
      <c r="B951" s="13"/>
      <c r="C951" s="14"/>
      <c r="D951" s="16"/>
      <c r="E951" s="27" t="s">
        <v>242</v>
      </c>
      <c r="F951" s="26">
        <v>30.4</v>
      </c>
      <c r="G951" s="27" t="s">
        <v>242</v>
      </c>
      <c r="H951" s="26">
        <v>30.4</v>
      </c>
      <c r="I951" s="27" t="s">
        <v>242</v>
      </c>
      <c r="J951" s="26">
        <v>30.4</v>
      </c>
      <c r="K951" s="27" t="s">
        <v>242</v>
      </c>
      <c r="L951" s="26">
        <v>30.4</v>
      </c>
      <c r="M951" s="27" t="s">
        <v>242</v>
      </c>
      <c r="N951" s="26">
        <v>30.4</v>
      </c>
      <c r="O951" s="27"/>
      <c r="P951" s="26"/>
      <c r="Q951" s="110" t="s">
        <v>177</v>
      </c>
      <c r="R951" s="111">
        <v>1.4</v>
      </c>
      <c r="S951" s="27"/>
      <c r="T951" s="26"/>
      <c r="U951" s="27" t="s">
        <v>242</v>
      </c>
      <c r="V951" s="26">
        <v>30.4</v>
      </c>
      <c r="W951" s="27" t="s">
        <v>165</v>
      </c>
      <c r="X951" s="26">
        <v>32.4</v>
      </c>
      <c r="Y951" s="110" t="s">
        <v>177</v>
      </c>
      <c r="Z951" s="111">
        <v>1.4</v>
      </c>
      <c r="AA951" s="27" t="s">
        <v>242</v>
      </c>
      <c r="AB951" s="26">
        <v>30.4</v>
      </c>
      <c r="AC951" s="27" t="s">
        <v>242</v>
      </c>
      <c r="AD951" s="26">
        <v>30.4</v>
      </c>
      <c r="AE951" s="27" t="s">
        <v>242</v>
      </c>
      <c r="AF951" s="26">
        <v>30.4</v>
      </c>
      <c r="AG951" s="27" t="s">
        <v>242</v>
      </c>
      <c r="AH951" s="26">
        <v>30.4</v>
      </c>
      <c r="AI951" s="27" t="s">
        <v>209</v>
      </c>
      <c r="AJ951" s="26">
        <v>35.6</v>
      </c>
      <c r="AK951" s="27" t="s">
        <v>242</v>
      </c>
      <c r="AL951" s="26">
        <v>30.4</v>
      </c>
      <c r="AM951" s="110" t="s">
        <v>254</v>
      </c>
      <c r="AN951" s="111">
        <v>6.8</v>
      </c>
      <c r="AO951" s="27"/>
      <c r="AP951" s="26"/>
      <c r="AQ951" s="27" t="s">
        <v>242</v>
      </c>
      <c r="AR951" s="26">
        <v>30.4</v>
      </c>
      <c r="AS951" s="110" t="s">
        <v>254</v>
      </c>
      <c r="AT951" s="111">
        <v>6.8</v>
      </c>
      <c r="AU951" s="27" t="s">
        <v>209</v>
      </c>
      <c r="AV951" s="26">
        <v>35.6</v>
      </c>
    </row>
    <row r="952" spans="1:48" x14ac:dyDescent="0.25">
      <c r="A952" s="12"/>
      <c r="B952" s="13"/>
      <c r="C952" s="14"/>
      <c r="D952" s="16"/>
      <c r="E952" s="27"/>
      <c r="F952" s="26"/>
      <c r="G952" s="27" t="s">
        <v>209</v>
      </c>
      <c r="H952" s="26">
        <v>35.6</v>
      </c>
      <c r="I952" s="27"/>
      <c r="J952" s="26"/>
      <c r="K952" s="112" t="s">
        <v>209</v>
      </c>
      <c r="L952" s="113">
        <v>89</v>
      </c>
      <c r="M952" s="27"/>
      <c r="N952" s="26"/>
      <c r="O952" s="27"/>
      <c r="P952" s="26"/>
      <c r="Q952" s="27"/>
      <c r="R952" s="26"/>
      <c r="S952" s="27"/>
      <c r="T952" s="26"/>
      <c r="U952" s="27" t="s">
        <v>198</v>
      </c>
      <c r="V952" s="26">
        <v>32.799999999999997</v>
      </c>
      <c r="W952" s="27" t="s">
        <v>209</v>
      </c>
      <c r="X952" s="26">
        <v>35.6</v>
      </c>
      <c r="Y952" s="27" t="s">
        <v>165</v>
      </c>
      <c r="Z952" s="26">
        <v>32.4</v>
      </c>
      <c r="AA952" s="27" t="s">
        <v>209</v>
      </c>
      <c r="AB952" s="26">
        <v>35.6</v>
      </c>
      <c r="AC952" s="110" t="s">
        <v>177</v>
      </c>
      <c r="AD952" s="111">
        <v>1.4</v>
      </c>
      <c r="AE952" s="27"/>
      <c r="AF952" s="26"/>
      <c r="AG952" s="27" t="s">
        <v>209</v>
      </c>
      <c r="AH952" s="26">
        <v>35.6</v>
      </c>
      <c r="AI952" s="27"/>
      <c r="AJ952" s="26"/>
      <c r="AK952" s="27" t="s">
        <v>165</v>
      </c>
      <c r="AL952" s="26">
        <v>32.4</v>
      </c>
      <c r="AM952" s="27" t="s">
        <v>242</v>
      </c>
      <c r="AN952" s="26">
        <v>30.4</v>
      </c>
      <c r="AO952" s="27"/>
      <c r="AP952" s="26"/>
      <c r="AQ952" s="27"/>
      <c r="AR952" s="26"/>
      <c r="AS952" s="27" t="s">
        <v>242</v>
      </c>
      <c r="AT952" s="26">
        <v>30.4</v>
      </c>
      <c r="AU952" s="27"/>
      <c r="AV952" s="26"/>
    </row>
    <row r="953" spans="1:48" x14ac:dyDescent="0.25">
      <c r="A953" s="12"/>
      <c r="B953" s="13"/>
      <c r="C953" s="14"/>
      <c r="D953" s="16"/>
      <c r="E953" s="27"/>
      <c r="F953" s="26"/>
      <c r="G953" s="27"/>
      <c r="H953" s="26"/>
      <c r="I953" s="27"/>
      <c r="J953" s="26"/>
      <c r="K953" s="27"/>
      <c r="L953" s="26"/>
      <c r="M953" s="27"/>
      <c r="N953" s="26"/>
      <c r="O953" s="27"/>
      <c r="P953" s="26"/>
      <c r="Q953" s="27"/>
      <c r="R953" s="26"/>
      <c r="S953" s="27"/>
      <c r="T953" s="26"/>
      <c r="U953" s="27"/>
      <c r="V953" s="26"/>
      <c r="W953" s="27" t="s">
        <v>198</v>
      </c>
      <c r="X953" s="26">
        <v>32.799999999999997</v>
      </c>
      <c r="Y953" s="27"/>
      <c r="Z953" s="26"/>
      <c r="AA953" s="27"/>
      <c r="AB953" s="26"/>
      <c r="AC953" s="27" t="s">
        <v>209</v>
      </c>
      <c r="AD953" s="26">
        <v>35.6</v>
      </c>
      <c r="AE953" s="27"/>
      <c r="AF953" s="26"/>
      <c r="AG953" s="27"/>
      <c r="AH953" s="26"/>
      <c r="AI953" s="27"/>
      <c r="AJ953" s="26"/>
      <c r="AK953" s="27"/>
      <c r="AL953" s="26"/>
      <c r="AM953" s="27"/>
      <c r="AN953" s="26"/>
      <c r="AO953" s="27"/>
      <c r="AP953" s="26"/>
      <c r="AQ953" s="27"/>
      <c r="AR953" s="26"/>
      <c r="AS953" s="27"/>
      <c r="AT953" s="26"/>
      <c r="AU953" s="27"/>
      <c r="AV953" s="26"/>
    </row>
    <row r="954" spans="1:48" x14ac:dyDescent="0.25">
      <c r="A954" s="12"/>
      <c r="B954" s="13"/>
      <c r="C954" s="14"/>
      <c r="D954" s="16"/>
      <c r="E954" s="27"/>
      <c r="F954" s="26"/>
      <c r="G954" s="27"/>
      <c r="H954" s="26"/>
      <c r="I954" s="27"/>
      <c r="J954" s="26"/>
      <c r="K954" s="27"/>
      <c r="L954" s="26"/>
      <c r="M954" s="27"/>
      <c r="N954" s="26"/>
      <c r="O954" s="27"/>
      <c r="P954" s="26"/>
      <c r="Q954" s="27"/>
      <c r="R954" s="26"/>
      <c r="S954" s="27"/>
      <c r="T954" s="26"/>
      <c r="U954" s="27"/>
      <c r="V954" s="26"/>
      <c r="W954" s="27"/>
      <c r="X954" s="26"/>
      <c r="Y954" s="27"/>
      <c r="Z954" s="26"/>
      <c r="AA954" s="27"/>
      <c r="AB954" s="26"/>
      <c r="AC954" s="27"/>
      <c r="AD954" s="26"/>
      <c r="AE954" s="27"/>
      <c r="AF954" s="26"/>
      <c r="AG954" s="27"/>
      <c r="AH954" s="26"/>
      <c r="AI954" s="27"/>
      <c r="AJ954" s="26"/>
      <c r="AK954" s="27"/>
      <c r="AL954" s="26"/>
      <c r="AM954" s="27"/>
      <c r="AN954" s="26"/>
      <c r="AO954" s="27"/>
      <c r="AP954" s="26"/>
      <c r="AQ954" s="27"/>
      <c r="AR954" s="26"/>
      <c r="AS954" s="27"/>
      <c r="AT954" s="26"/>
      <c r="AU954" s="27"/>
      <c r="AV954" s="26"/>
    </row>
    <row r="955" spans="1:48" s="10" customFormat="1" x14ac:dyDescent="0.25">
      <c r="A955" s="12"/>
      <c r="B955" s="13"/>
      <c r="C955" s="14"/>
      <c r="E955" s="17"/>
      <c r="F955" s="15">
        <f>SUM(F949:F954)</f>
        <v>331.20000000000005</v>
      </c>
      <c r="G955" s="17"/>
      <c r="H955" s="15">
        <f>SUM(H949:H954)</f>
        <v>318.8</v>
      </c>
      <c r="I955" s="17"/>
      <c r="J955" s="15">
        <f>SUM(J949:J954)</f>
        <v>172</v>
      </c>
      <c r="K955" s="18"/>
      <c r="L955" s="15">
        <f>SUM(L949:L954)</f>
        <v>470.6</v>
      </c>
      <c r="M955" s="17"/>
      <c r="N955" s="15">
        <f>SUM(N949:N954)</f>
        <v>211.60000000000002</v>
      </c>
      <c r="O955" s="17"/>
      <c r="P955" s="15">
        <f>SUM(P949:P954)</f>
        <v>163.4</v>
      </c>
      <c r="Q955" s="17"/>
      <c r="R955" s="15">
        <f>SUM(R949:R954)</f>
        <v>329.69999999999993</v>
      </c>
      <c r="S955" s="17"/>
      <c r="T955" s="15">
        <f>SUM(T949:T954)</f>
        <v>193.2</v>
      </c>
      <c r="U955" s="17"/>
      <c r="V955" s="15">
        <f>SUM(V949:V954)</f>
        <v>438.60000000000008</v>
      </c>
      <c r="W955" s="17"/>
      <c r="X955" s="15">
        <f>SUM(X949:X954)</f>
        <v>537.30000000000007</v>
      </c>
      <c r="Y955" s="17"/>
      <c r="Z955" s="15">
        <f>SUM(Z949:Z954)</f>
        <v>350.9</v>
      </c>
      <c r="AA955" s="17"/>
      <c r="AB955" s="15">
        <f>SUM(AB949:AB954)</f>
        <v>345.2</v>
      </c>
      <c r="AC955" s="17"/>
      <c r="AD955" s="15">
        <f>SUM(AD949:AD954)</f>
        <v>378.5</v>
      </c>
      <c r="AE955" s="17"/>
      <c r="AF955" s="15">
        <f>SUM(AF949:AF954)</f>
        <v>199.39999999999998</v>
      </c>
      <c r="AG955" s="17"/>
      <c r="AH955" s="15">
        <f>SUM(AH949:AH954)</f>
        <v>388.70000000000005</v>
      </c>
      <c r="AI955" s="17"/>
      <c r="AJ955" s="15">
        <f>SUM(AJ949:AJ954)</f>
        <v>360.1</v>
      </c>
      <c r="AK955" s="17"/>
      <c r="AL955" s="15">
        <f>SUM(AL949:AL954)</f>
        <v>308.39999999999998</v>
      </c>
      <c r="AM955" s="17"/>
      <c r="AN955" s="15">
        <f>SUM(AN949:AN954)</f>
        <v>380.30000000000007</v>
      </c>
      <c r="AO955" s="18"/>
      <c r="AP955" s="15">
        <f>SUM(AP949:AP954)</f>
        <v>0</v>
      </c>
      <c r="AQ955" s="18"/>
      <c r="AR955" s="15">
        <f>SUM(AR949:AR954)</f>
        <v>269.8</v>
      </c>
      <c r="AS955" s="17"/>
      <c r="AT955" s="15">
        <f>SUM(AT949:AT954)</f>
        <v>346.8</v>
      </c>
      <c r="AU955" s="17"/>
      <c r="AV955" s="15">
        <f>SUM(AV949:AV954)</f>
        <v>256.70000000000005</v>
      </c>
    </row>
    <row r="956" spans="1:48" x14ac:dyDescent="0.25">
      <c r="A956" s="12"/>
      <c r="B956" s="13"/>
      <c r="C956" s="14"/>
      <c r="E956" s="27"/>
      <c r="F956" s="26"/>
      <c r="G956" s="27"/>
      <c r="H956" s="26"/>
      <c r="I956" s="27"/>
      <c r="J956" s="26"/>
      <c r="K956" s="28"/>
      <c r="L956" s="26"/>
      <c r="M956" s="27"/>
      <c r="N956" s="26"/>
      <c r="O956" s="27"/>
      <c r="P956" s="26"/>
      <c r="Q956" s="27"/>
      <c r="R956" s="26"/>
      <c r="S956" s="27"/>
      <c r="T956" s="26"/>
      <c r="U956" s="27"/>
      <c r="V956" s="26"/>
      <c r="W956" s="27"/>
      <c r="X956" s="26"/>
      <c r="Y956" s="27"/>
      <c r="Z956" s="26"/>
      <c r="AA956" s="27"/>
      <c r="AB956" s="26"/>
      <c r="AC956" s="27"/>
      <c r="AD956" s="26"/>
      <c r="AE956" s="27"/>
      <c r="AF956" s="26"/>
      <c r="AG956" s="27"/>
      <c r="AH956" s="26"/>
      <c r="AI956" s="27"/>
      <c r="AJ956" s="26"/>
      <c r="AK956" s="27"/>
      <c r="AL956" s="26"/>
      <c r="AM956" s="27"/>
      <c r="AN956" s="26"/>
      <c r="AO956" s="28"/>
      <c r="AP956" s="26"/>
      <c r="AQ956" s="28"/>
      <c r="AR956" s="26"/>
      <c r="AS956" s="27"/>
      <c r="AT956" s="26"/>
      <c r="AU956" s="27"/>
      <c r="AV956" s="26"/>
    </row>
    <row r="957" spans="1:48" x14ac:dyDescent="0.25">
      <c r="A957" s="12"/>
      <c r="B957" s="13"/>
      <c r="C957" s="14"/>
      <c r="D957" s="16"/>
      <c r="E957" s="110" t="s">
        <v>242</v>
      </c>
      <c r="F957" s="111">
        <v>15.1</v>
      </c>
      <c r="G957" s="110" t="s">
        <v>242</v>
      </c>
      <c r="H957" s="111">
        <v>5.5</v>
      </c>
      <c r="I957" s="110" t="s">
        <v>242</v>
      </c>
      <c r="J957" s="111">
        <v>5.5</v>
      </c>
      <c r="K957" s="110" t="s">
        <v>242</v>
      </c>
      <c r="L957" s="111">
        <v>5.5</v>
      </c>
      <c r="M957" s="110" t="s">
        <v>242</v>
      </c>
      <c r="N957" s="111">
        <v>5.5</v>
      </c>
      <c r="O957" s="27"/>
      <c r="P957" s="26"/>
      <c r="Q957" s="27"/>
      <c r="R957" s="26"/>
      <c r="S957" s="27"/>
      <c r="T957" s="26"/>
      <c r="U957" s="110" t="s">
        <v>242</v>
      </c>
      <c r="V957" s="111">
        <v>5.5</v>
      </c>
      <c r="W957" s="27" t="s">
        <v>165</v>
      </c>
      <c r="X957" s="26">
        <v>35.5</v>
      </c>
      <c r="Y957" s="112" t="s">
        <v>165</v>
      </c>
      <c r="Z957" s="113">
        <v>97.6</v>
      </c>
      <c r="AA957" s="110" t="s">
        <v>242</v>
      </c>
      <c r="AB957" s="111">
        <v>5.5</v>
      </c>
      <c r="AC957" s="110" t="s">
        <v>242</v>
      </c>
      <c r="AD957" s="111">
        <v>5.5</v>
      </c>
      <c r="AE957" s="110" t="s">
        <v>242</v>
      </c>
      <c r="AF957" s="111">
        <v>5.5</v>
      </c>
      <c r="AG957" s="110" t="s">
        <v>242</v>
      </c>
      <c r="AH957" s="111">
        <v>5.5</v>
      </c>
      <c r="AI957" s="27" t="s">
        <v>209</v>
      </c>
      <c r="AJ957" s="26">
        <v>32.799999999999997</v>
      </c>
      <c r="AK957" s="110" t="s">
        <v>242</v>
      </c>
      <c r="AL957" s="111">
        <v>15.1</v>
      </c>
      <c r="AM957" s="110" t="s">
        <v>242</v>
      </c>
      <c r="AN957" s="111">
        <v>15.1</v>
      </c>
      <c r="AO957" s="27"/>
      <c r="AP957" s="26"/>
      <c r="AQ957" s="110" t="s">
        <v>242</v>
      </c>
      <c r="AR957" s="111">
        <v>15.1</v>
      </c>
      <c r="AS957" s="110" t="s">
        <v>242</v>
      </c>
      <c r="AT957" s="111">
        <v>15.1</v>
      </c>
      <c r="AU957" s="27" t="s">
        <v>209</v>
      </c>
      <c r="AV957" s="26">
        <v>32.799999999999997</v>
      </c>
    </row>
    <row r="958" spans="1:48" x14ac:dyDescent="0.25">
      <c r="A958" s="12"/>
      <c r="B958" s="13"/>
      <c r="C958" s="14"/>
      <c r="D958" s="16"/>
      <c r="E958" s="27"/>
      <c r="F958" s="26"/>
      <c r="G958" s="27" t="s">
        <v>209</v>
      </c>
      <c r="H958" s="26">
        <v>32.799999999999997</v>
      </c>
      <c r="I958" s="27"/>
      <c r="J958" s="26"/>
      <c r="K958" s="27" t="s">
        <v>209</v>
      </c>
      <c r="L958" s="26">
        <v>32.799999999999997</v>
      </c>
      <c r="M958" s="27"/>
      <c r="N958" s="26"/>
      <c r="O958" s="27"/>
      <c r="P958" s="26"/>
      <c r="Q958" s="27"/>
      <c r="R958" s="26"/>
      <c r="S958" s="27"/>
      <c r="T958" s="26"/>
      <c r="U958" s="110" t="s">
        <v>198</v>
      </c>
      <c r="V958" s="111">
        <v>9.6</v>
      </c>
      <c r="W958" s="27" t="s">
        <v>209</v>
      </c>
      <c r="X958" s="26">
        <v>32.799999999999997</v>
      </c>
      <c r="Y958" s="27"/>
      <c r="Z958" s="26"/>
      <c r="AA958" s="27" t="s">
        <v>209</v>
      </c>
      <c r="AB958" s="26">
        <v>32.799999999999997</v>
      </c>
      <c r="AC958" s="27" t="s">
        <v>209</v>
      </c>
      <c r="AD958" s="26">
        <v>32.799999999999997</v>
      </c>
      <c r="AE958" s="27"/>
      <c r="AF958" s="26"/>
      <c r="AG958" s="27" t="s">
        <v>209</v>
      </c>
      <c r="AH958" s="26">
        <v>32.799999999999997</v>
      </c>
      <c r="AI958" s="27"/>
      <c r="AJ958" s="26"/>
      <c r="AK958" s="27" t="s">
        <v>165</v>
      </c>
      <c r="AL958" s="26">
        <v>35.5</v>
      </c>
      <c r="AM958" s="27"/>
      <c r="AN958" s="26"/>
      <c r="AO958" s="27"/>
      <c r="AP958" s="26"/>
      <c r="AQ958" s="27"/>
      <c r="AR958" s="26"/>
      <c r="AS958" s="27"/>
      <c r="AT958" s="26"/>
      <c r="AU958" s="27"/>
      <c r="AV958" s="26"/>
    </row>
    <row r="959" spans="1:48" x14ac:dyDescent="0.25">
      <c r="A959" s="12"/>
      <c r="B959" s="13"/>
      <c r="C959" s="14"/>
      <c r="D959" s="16"/>
      <c r="E959" s="27"/>
      <c r="F959" s="26"/>
      <c r="G959" s="27"/>
      <c r="H959" s="26"/>
      <c r="I959" s="27"/>
      <c r="J959" s="26"/>
      <c r="K959" s="27"/>
      <c r="L959" s="26"/>
      <c r="M959" s="27"/>
      <c r="N959" s="26"/>
      <c r="O959" s="27"/>
      <c r="P959" s="26"/>
      <c r="Q959" s="27"/>
      <c r="R959" s="26"/>
      <c r="S959" s="27"/>
      <c r="T959" s="26"/>
      <c r="U959" s="27"/>
      <c r="V959" s="26"/>
      <c r="W959" s="110" t="s">
        <v>198</v>
      </c>
      <c r="X959" s="111">
        <v>3.5</v>
      </c>
      <c r="Y959" s="27"/>
      <c r="Z959" s="26"/>
      <c r="AA959" s="27"/>
      <c r="AB959" s="26"/>
      <c r="AC959" s="27"/>
      <c r="AD959" s="26"/>
      <c r="AE959" s="27"/>
      <c r="AF959" s="26"/>
      <c r="AG959" s="27"/>
      <c r="AH959" s="26"/>
      <c r="AI959" s="27"/>
      <c r="AJ959" s="26"/>
      <c r="AK959" s="27"/>
      <c r="AL959" s="26"/>
      <c r="AM959" s="27"/>
      <c r="AN959" s="26"/>
      <c r="AO959" s="27"/>
      <c r="AP959" s="26"/>
      <c r="AQ959" s="27"/>
      <c r="AR959" s="26"/>
      <c r="AS959" s="27"/>
      <c r="AT959" s="26"/>
      <c r="AU959" s="27"/>
      <c r="AV959" s="26"/>
    </row>
    <row r="960" spans="1:48" s="16" customFormat="1" x14ac:dyDescent="0.25">
      <c r="A960" s="12"/>
      <c r="B960" s="13"/>
      <c r="C960" s="14"/>
      <c r="E960" s="27"/>
      <c r="F960" s="26"/>
      <c r="G960" s="27"/>
      <c r="H960" s="26"/>
      <c r="I960" s="27"/>
      <c r="J960" s="26"/>
      <c r="K960" s="27"/>
      <c r="L960" s="26"/>
      <c r="M960" s="27"/>
      <c r="N960" s="26"/>
      <c r="O960" s="27"/>
      <c r="P960" s="26"/>
      <c r="Q960" s="27"/>
      <c r="R960" s="26"/>
      <c r="S960" s="27"/>
      <c r="T960" s="26"/>
      <c r="U960" s="27"/>
      <c r="V960" s="26"/>
      <c r="W960" s="27"/>
      <c r="X960" s="26"/>
      <c r="Y960" s="27"/>
      <c r="Z960" s="26"/>
      <c r="AA960" s="27"/>
      <c r="AB960" s="26"/>
      <c r="AC960" s="27"/>
      <c r="AD960" s="26"/>
      <c r="AE960" s="27"/>
      <c r="AF960" s="26"/>
      <c r="AG960" s="27"/>
      <c r="AH960" s="26"/>
      <c r="AI960" s="27"/>
      <c r="AJ960" s="26"/>
      <c r="AK960" s="27"/>
      <c r="AL960" s="26"/>
      <c r="AM960" s="27"/>
      <c r="AN960" s="26"/>
      <c r="AO960" s="27"/>
      <c r="AP960" s="26"/>
      <c r="AQ960" s="27"/>
      <c r="AR960" s="26"/>
      <c r="AS960" s="27"/>
      <c r="AT960" s="26"/>
      <c r="AU960" s="27"/>
      <c r="AV960" s="26"/>
    </row>
    <row r="961" spans="1:48" s="10" customFormat="1" ht="13.2" x14ac:dyDescent="0.25">
      <c r="A961" s="19"/>
      <c r="B961" s="20"/>
      <c r="C961" s="21"/>
      <c r="E961" s="17"/>
      <c r="F961" s="15">
        <f>SUM(F955:F960)</f>
        <v>346.30000000000007</v>
      </c>
      <c r="G961" s="17"/>
      <c r="H961" s="15">
        <f>SUM(H955:H960)</f>
        <v>357.1</v>
      </c>
      <c r="I961" s="17"/>
      <c r="J961" s="15">
        <f>SUM(J955:J960)</f>
        <v>177.5</v>
      </c>
      <c r="K961" s="18"/>
      <c r="L961" s="15">
        <f>SUM(L955:L960)</f>
        <v>508.90000000000003</v>
      </c>
      <c r="M961" s="17"/>
      <c r="N961" s="15">
        <f>SUM(N955:N960)</f>
        <v>217.10000000000002</v>
      </c>
      <c r="O961" s="17"/>
      <c r="P961" s="15">
        <f>SUM(P955:P960)</f>
        <v>163.4</v>
      </c>
      <c r="Q961" s="17"/>
      <c r="R961" s="15">
        <f>SUM(R955:R960)</f>
        <v>329.69999999999993</v>
      </c>
      <c r="S961" s="17"/>
      <c r="T961" s="15">
        <f>SUM(T955:T960)</f>
        <v>193.2</v>
      </c>
      <c r="U961" s="17"/>
      <c r="V961" s="15">
        <f>SUM(V955:V960)</f>
        <v>453.7000000000001</v>
      </c>
      <c r="W961" s="17"/>
      <c r="X961" s="15">
        <f>SUM(X955:X960)</f>
        <v>609.1</v>
      </c>
      <c r="Y961" s="17"/>
      <c r="Z961" s="15">
        <f>SUM(Z955:Z960)</f>
        <v>448.5</v>
      </c>
      <c r="AA961" s="17"/>
      <c r="AB961" s="15">
        <f>SUM(AB955:AB960)</f>
        <v>383.5</v>
      </c>
      <c r="AC961" s="17"/>
      <c r="AD961" s="15">
        <f>SUM(AD955:AD960)</f>
        <v>416.8</v>
      </c>
      <c r="AE961" s="17"/>
      <c r="AF961" s="15">
        <f>SUM(AF955:AF960)</f>
        <v>204.89999999999998</v>
      </c>
      <c r="AG961" s="17"/>
      <c r="AH961" s="15">
        <f>SUM(AH955:AH960)</f>
        <v>427.00000000000006</v>
      </c>
      <c r="AI961" s="17"/>
      <c r="AJ961" s="15">
        <f>SUM(AJ955:AJ960)</f>
        <v>392.90000000000003</v>
      </c>
      <c r="AK961" s="17"/>
      <c r="AL961" s="15">
        <f>SUM(AL955:AL960)</f>
        <v>359</v>
      </c>
      <c r="AM961" s="17"/>
      <c r="AN961" s="15">
        <f>SUM(AN955:AN960)</f>
        <v>395.40000000000009</v>
      </c>
      <c r="AO961" s="18"/>
      <c r="AP961" s="15">
        <f>SUM(AP955:AP960)</f>
        <v>0</v>
      </c>
      <c r="AQ961" s="18"/>
      <c r="AR961" s="15">
        <f>SUM(AR955:AR960)</f>
        <v>284.90000000000003</v>
      </c>
      <c r="AS961" s="17"/>
      <c r="AT961" s="15">
        <f>SUM(AT955:AT960)</f>
        <v>361.90000000000003</v>
      </c>
      <c r="AU961" s="17"/>
      <c r="AV961" s="15">
        <f>SUM(AV955:AV960)</f>
        <v>289.50000000000006</v>
      </c>
    </row>
    <row r="962" spans="1:48" x14ac:dyDescent="0.25">
      <c r="A962" s="12"/>
      <c r="B962" s="13"/>
      <c r="C962" s="14"/>
      <c r="E962" s="27"/>
      <c r="F962" s="26"/>
      <c r="G962" s="27"/>
      <c r="H962" s="26"/>
      <c r="I962" s="27"/>
      <c r="J962" s="26"/>
      <c r="K962" s="28"/>
      <c r="L962" s="26"/>
      <c r="M962" s="27"/>
      <c r="N962" s="26"/>
      <c r="O962" s="27"/>
      <c r="P962" s="26"/>
      <c r="Q962" s="27"/>
      <c r="R962" s="26"/>
      <c r="S962" s="27"/>
      <c r="T962" s="26"/>
      <c r="U962" s="27"/>
      <c r="V962" s="26"/>
      <c r="W962" s="27"/>
      <c r="X962" s="26"/>
      <c r="Y962" s="27"/>
      <c r="Z962" s="26"/>
      <c r="AA962" s="27"/>
      <c r="AB962" s="26"/>
      <c r="AC962" s="27"/>
      <c r="AD962" s="26"/>
      <c r="AE962" s="27"/>
      <c r="AF962" s="26"/>
      <c r="AG962" s="27"/>
      <c r="AH962" s="26"/>
      <c r="AI962" s="27"/>
      <c r="AJ962" s="26"/>
      <c r="AK962" s="27"/>
      <c r="AL962" s="26"/>
      <c r="AM962" s="27"/>
      <c r="AN962" s="26"/>
      <c r="AO962" s="28"/>
      <c r="AP962" s="26"/>
      <c r="AQ962" s="28"/>
      <c r="AR962" s="26"/>
      <c r="AS962" s="27"/>
      <c r="AT962" s="26"/>
      <c r="AU962" s="27"/>
      <c r="AV962" s="26"/>
    </row>
    <row r="963" spans="1:48" x14ac:dyDescent="0.25">
      <c r="A963" s="12"/>
      <c r="B963" s="13"/>
      <c r="C963" s="14"/>
      <c r="D963" s="16"/>
      <c r="E963" s="27"/>
      <c r="F963" s="26"/>
      <c r="G963" s="114" t="s">
        <v>209</v>
      </c>
      <c r="H963" s="115">
        <v>107</v>
      </c>
      <c r="I963" s="27"/>
      <c r="J963" s="26"/>
      <c r="K963" s="114" t="s">
        <v>209</v>
      </c>
      <c r="L963" s="115">
        <v>49</v>
      </c>
      <c r="M963" s="27"/>
      <c r="N963" s="26"/>
      <c r="O963" s="27"/>
      <c r="P963" s="26"/>
      <c r="Q963" s="27"/>
      <c r="R963" s="26"/>
      <c r="S963" s="27"/>
      <c r="T963" s="26"/>
      <c r="U963" s="27"/>
      <c r="V963" s="26"/>
      <c r="W963" s="110" t="s">
        <v>165</v>
      </c>
      <c r="X963" s="111">
        <v>7.3</v>
      </c>
      <c r="Y963" s="110" t="s">
        <v>165</v>
      </c>
      <c r="Z963" s="111">
        <v>7.3</v>
      </c>
      <c r="AA963" s="114" t="s">
        <v>209</v>
      </c>
      <c r="AB963" s="115">
        <v>49</v>
      </c>
      <c r="AC963" s="114" t="s">
        <v>209</v>
      </c>
      <c r="AD963" s="115">
        <v>107</v>
      </c>
      <c r="AE963" s="27"/>
      <c r="AF963" s="26"/>
      <c r="AG963" s="114" t="s">
        <v>209</v>
      </c>
      <c r="AH963" s="115">
        <v>49</v>
      </c>
      <c r="AI963" s="114" t="s">
        <v>209</v>
      </c>
      <c r="AJ963" s="115">
        <v>49</v>
      </c>
      <c r="AK963" s="110" t="s">
        <v>165</v>
      </c>
      <c r="AL963" s="111">
        <v>7.3</v>
      </c>
      <c r="AM963" s="27"/>
      <c r="AN963" s="26"/>
      <c r="AO963" s="27"/>
      <c r="AP963" s="26"/>
      <c r="AQ963" s="27"/>
      <c r="AR963" s="26"/>
      <c r="AS963" s="27"/>
      <c r="AT963" s="26"/>
      <c r="AU963" s="114" t="s">
        <v>209</v>
      </c>
      <c r="AV963" s="115">
        <v>107</v>
      </c>
    </row>
    <row r="964" spans="1:48" x14ac:dyDescent="0.25">
      <c r="A964" s="12"/>
      <c r="B964" s="13"/>
      <c r="C964" s="14"/>
      <c r="D964" s="16"/>
      <c r="E964" s="27"/>
      <c r="F964" s="26"/>
      <c r="G964" s="27"/>
      <c r="H964" s="26"/>
      <c r="I964" s="27"/>
      <c r="J964" s="26"/>
      <c r="K964" s="27"/>
      <c r="L964" s="26"/>
      <c r="M964" s="27"/>
      <c r="N964" s="26"/>
      <c r="O964" s="27"/>
      <c r="P964" s="26"/>
      <c r="Q964" s="27"/>
      <c r="R964" s="26"/>
      <c r="S964" s="27"/>
      <c r="T964" s="26"/>
      <c r="U964" s="27"/>
      <c r="V964" s="26"/>
      <c r="W964" s="114" t="s">
        <v>209</v>
      </c>
      <c r="X964" s="115">
        <v>107</v>
      </c>
      <c r="Y964" s="27"/>
      <c r="Z964" s="26"/>
      <c r="AA964" s="27"/>
      <c r="AB964" s="26"/>
      <c r="AC964" s="27"/>
      <c r="AD964" s="26"/>
      <c r="AE964" s="27"/>
      <c r="AF964" s="26"/>
      <c r="AG964" s="27"/>
      <c r="AH964" s="26"/>
      <c r="AI964" s="27"/>
      <c r="AJ964" s="26"/>
      <c r="AK964" s="27"/>
      <c r="AL964" s="26"/>
      <c r="AM964" s="27"/>
      <c r="AN964" s="26"/>
      <c r="AO964" s="27"/>
      <c r="AP964" s="26"/>
      <c r="AQ964" s="27"/>
      <c r="AR964" s="26"/>
      <c r="AS964" s="27"/>
      <c r="AT964" s="26"/>
      <c r="AU964" s="27"/>
      <c r="AV964" s="26"/>
    </row>
    <row r="965" spans="1:48" x14ac:dyDescent="0.25">
      <c r="A965" s="12"/>
      <c r="B965" s="13"/>
      <c r="C965" s="14"/>
      <c r="E965" s="27"/>
      <c r="F965" s="26"/>
      <c r="G965" s="27"/>
      <c r="H965" s="26"/>
      <c r="I965" s="27"/>
      <c r="J965" s="26"/>
      <c r="K965" s="28"/>
      <c r="L965" s="26"/>
      <c r="M965" s="27"/>
      <c r="N965" s="26"/>
      <c r="O965" s="27"/>
      <c r="P965" s="26"/>
      <c r="Q965" s="27"/>
      <c r="R965" s="26"/>
      <c r="S965" s="27"/>
      <c r="T965" s="26"/>
      <c r="U965" s="27"/>
      <c r="V965" s="26"/>
      <c r="W965" s="27"/>
      <c r="X965" s="26"/>
      <c r="Y965" s="27"/>
      <c r="Z965" s="26"/>
      <c r="AA965" s="27"/>
      <c r="AB965" s="26"/>
      <c r="AC965" s="27"/>
      <c r="AD965" s="26"/>
      <c r="AE965" s="27"/>
      <c r="AF965" s="26"/>
      <c r="AG965" s="27"/>
      <c r="AH965" s="26"/>
      <c r="AI965" s="27"/>
      <c r="AJ965" s="26"/>
      <c r="AK965" s="27"/>
      <c r="AL965" s="26"/>
      <c r="AM965" s="27"/>
      <c r="AN965" s="26"/>
      <c r="AO965" s="28"/>
      <c r="AP965" s="26"/>
      <c r="AQ965" s="28"/>
      <c r="AR965" s="26"/>
      <c r="AS965" s="27"/>
      <c r="AT965" s="26"/>
      <c r="AU965" s="27"/>
      <c r="AV965" s="26"/>
    </row>
    <row r="966" spans="1:48" s="10" customFormat="1" ht="13.2" x14ac:dyDescent="0.25">
      <c r="A966" s="19"/>
      <c r="B966" s="20"/>
      <c r="C966" s="22" t="s">
        <v>41</v>
      </c>
      <c r="D966" s="23"/>
      <c r="E966" s="24"/>
      <c r="F966" s="25">
        <f>SUM(F961:F965)</f>
        <v>346.30000000000007</v>
      </c>
      <c r="G966" s="24"/>
      <c r="H966" s="25">
        <f>SUM(H961:H965)</f>
        <v>464.1</v>
      </c>
      <c r="I966" s="24"/>
      <c r="J966" s="25">
        <f>SUM(J961:J965)</f>
        <v>177.5</v>
      </c>
      <c r="K966" s="24"/>
      <c r="L966" s="25">
        <f>SUM(L961:L965)</f>
        <v>557.90000000000009</v>
      </c>
      <c r="M966" s="24"/>
      <c r="N966" s="25">
        <f>SUM(N961:N965)</f>
        <v>217.10000000000002</v>
      </c>
      <c r="O966" s="24"/>
      <c r="P966" s="25">
        <f>SUM(P961:P965)</f>
        <v>163.4</v>
      </c>
      <c r="Q966" s="24"/>
      <c r="R966" s="25">
        <f>SUM(R961:R965)</f>
        <v>329.69999999999993</v>
      </c>
      <c r="S966" s="24"/>
      <c r="T966" s="25">
        <f>SUM(T961:T965)</f>
        <v>193.2</v>
      </c>
      <c r="U966" s="24"/>
      <c r="V966" s="25">
        <f>SUM(V961:V965)</f>
        <v>453.7000000000001</v>
      </c>
      <c r="W966" s="24"/>
      <c r="X966" s="25">
        <f>SUM(X961:X965)</f>
        <v>723.4</v>
      </c>
      <c r="Y966" s="24"/>
      <c r="Z966" s="25">
        <f>SUM(Z961:Z965)</f>
        <v>455.8</v>
      </c>
      <c r="AA966" s="24"/>
      <c r="AB966" s="25">
        <f>SUM(AB961:AB965)</f>
        <v>432.5</v>
      </c>
      <c r="AC966" s="24"/>
      <c r="AD966" s="25">
        <f>SUM(AD961:AD965)</f>
        <v>523.79999999999995</v>
      </c>
      <c r="AE966" s="24"/>
      <c r="AF966" s="25">
        <f>SUM(AF961:AF965)</f>
        <v>204.89999999999998</v>
      </c>
      <c r="AG966" s="24"/>
      <c r="AH966" s="25">
        <f>SUM(AH961:AH965)</f>
        <v>476.00000000000006</v>
      </c>
      <c r="AI966" s="24"/>
      <c r="AJ966" s="25">
        <f>SUM(AJ961:AJ965)</f>
        <v>441.90000000000003</v>
      </c>
      <c r="AK966" s="24"/>
      <c r="AL966" s="25">
        <f>SUM(AL961:AL965)</f>
        <v>366.3</v>
      </c>
      <c r="AM966" s="24"/>
      <c r="AN966" s="25">
        <f>SUM(AN961:AN965)</f>
        <v>395.40000000000009</v>
      </c>
      <c r="AO966" s="24"/>
      <c r="AP966" s="25">
        <f>SUM(AP961:AP965)</f>
        <v>0</v>
      </c>
      <c r="AQ966" s="24"/>
      <c r="AR966" s="25">
        <f>SUM(AR961:AR965)</f>
        <v>284.90000000000003</v>
      </c>
      <c r="AS966" s="24"/>
      <c r="AT966" s="25">
        <f>SUM(AT961:AT965)</f>
        <v>361.90000000000003</v>
      </c>
      <c r="AU966" s="24"/>
      <c r="AV966" s="25">
        <f>SUM(AV961:AV965)</f>
        <v>396.50000000000006</v>
      </c>
    </row>
    <row r="967" spans="1:48" x14ac:dyDescent="0.25">
      <c r="A967" s="12"/>
      <c r="B967" s="13"/>
      <c r="C967" s="14"/>
      <c r="E967" s="29"/>
      <c r="F967" s="30"/>
      <c r="G967" s="29"/>
      <c r="H967" s="30"/>
      <c r="I967" s="29"/>
      <c r="J967" s="30"/>
      <c r="K967" s="31"/>
      <c r="L967" s="30"/>
      <c r="M967" s="29"/>
      <c r="N967" s="30"/>
      <c r="O967" s="29"/>
      <c r="P967" s="30"/>
      <c r="Q967" s="29"/>
      <c r="R967" s="30"/>
      <c r="S967" s="29"/>
      <c r="T967" s="30"/>
      <c r="U967" s="29"/>
      <c r="V967" s="30"/>
      <c r="W967" s="29"/>
      <c r="X967" s="30"/>
      <c r="Y967" s="29"/>
      <c r="Z967" s="30"/>
      <c r="AA967" s="29"/>
      <c r="AB967" s="30"/>
      <c r="AC967" s="29"/>
      <c r="AD967" s="30"/>
      <c r="AE967" s="29"/>
      <c r="AF967" s="30"/>
      <c r="AG967" s="29"/>
      <c r="AH967" s="30"/>
      <c r="AI967" s="29"/>
      <c r="AJ967" s="30"/>
      <c r="AK967" s="29"/>
      <c r="AL967" s="30"/>
      <c r="AM967" s="29"/>
      <c r="AN967" s="30"/>
      <c r="AO967" s="31"/>
      <c r="AP967" s="30"/>
      <c r="AQ967" s="31"/>
      <c r="AR967" s="30"/>
      <c r="AS967" s="29"/>
      <c r="AT967" s="30"/>
      <c r="AU967" s="29"/>
      <c r="AV967" s="30"/>
    </row>
    <row r="968" spans="1:48" x14ac:dyDescent="0.25">
      <c r="A968" s="12"/>
      <c r="B968" s="13"/>
      <c r="C968" s="14"/>
    </row>
  </sheetData>
  <sortState xmlns:xlrd2="http://schemas.microsoft.com/office/spreadsheetml/2017/richdata2" ref="Y951:Z953">
    <sortCondition ref="Y951:Y95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3.8" x14ac:dyDescent="0.25"/>
  <cols>
    <col min="1" max="1" width="8" style="37" customWidth="1"/>
    <col min="2" max="2" width="17.59765625" bestFit="1" customWidth="1"/>
    <col min="3" max="3" width="2.59765625" customWidth="1"/>
    <col min="4" max="4" width="16.3984375" style="32" bestFit="1" customWidth="1"/>
    <col min="5" max="5" width="2.19921875" customWidth="1"/>
    <col min="6" max="6" width="16.3984375" style="32" bestFit="1" customWidth="1"/>
    <col min="7" max="7" width="2.19921875" customWidth="1"/>
    <col min="8" max="8" width="16.3984375" style="32" customWidth="1"/>
    <col min="9" max="9" width="2.3984375" customWidth="1"/>
    <col min="10" max="10" width="16.3984375" style="32" customWidth="1"/>
    <col min="257" max="257" width="8" customWidth="1"/>
    <col min="258" max="258" width="17.59765625" bestFit="1" customWidth="1"/>
    <col min="259" max="259" width="2.59765625" customWidth="1"/>
    <col min="260" max="260" width="14.69921875" bestFit="1" customWidth="1"/>
    <col min="261" max="261" width="2.19921875" customWidth="1"/>
    <col min="262" max="262" width="14.69921875" bestFit="1" customWidth="1"/>
    <col min="263" max="263" width="2.19921875" customWidth="1"/>
    <col min="264" max="264" width="14.69921875" bestFit="1" customWidth="1"/>
    <col min="513" max="513" width="8" customWidth="1"/>
    <col min="514" max="514" width="17.59765625" bestFit="1" customWidth="1"/>
    <col min="515" max="515" width="2.59765625" customWidth="1"/>
    <col min="516" max="516" width="14.69921875" bestFit="1" customWidth="1"/>
    <col min="517" max="517" width="2.19921875" customWidth="1"/>
    <col min="518" max="518" width="14.69921875" bestFit="1" customWidth="1"/>
    <col min="519" max="519" width="2.19921875" customWidth="1"/>
    <col min="520" max="520" width="14.69921875" bestFit="1" customWidth="1"/>
    <col min="769" max="769" width="8" customWidth="1"/>
    <col min="770" max="770" width="17.59765625" bestFit="1" customWidth="1"/>
    <col min="771" max="771" width="2.59765625" customWidth="1"/>
    <col min="772" max="772" width="14.69921875" bestFit="1" customWidth="1"/>
    <col min="773" max="773" width="2.19921875" customWidth="1"/>
    <col min="774" max="774" width="14.69921875" bestFit="1" customWidth="1"/>
    <col min="775" max="775" width="2.19921875" customWidth="1"/>
    <col min="776" max="776" width="14.69921875" bestFit="1" customWidth="1"/>
    <col min="1025" max="1025" width="8" customWidth="1"/>
    <col min="1026" max="1026" width="17.59765625" bestFit="1" customWidth="1"/>
    <col min="1027" max="1027" width="2.59765625" customWidth="1"/>
    <col min="1028" max="1028" width="14.69921875" bestFit="1" customWidth="1"/>
    <col min="1029" max="1029" width="2.19921875" customWidth="1"/>
    <col min="1030" max="1030" width="14.69921875" bestFit="1" customWidth="1"/>
    <col min="1031" max="1031" width="2.19921875" customWidth="1"/>
    <col min="1032" max="1032" width="14.69921875" bestFit="1" customWidth="1"/>
    <col min="1281" max="1281" width="8" customWidth="1"/>
    <col min="1282" max="1282" width="17.59765625" bestFit="1" customWidth="1"/>
    <col min="1283" max="1283" width="2.59765625" customWidth="1"/>
    <col min="1284" max="1284" width="14.69921875" bestFit="1" customWidth="1"/>
    <col min="1285" max="1285" width="2.19921875" customWidth="1"/>
    <col min="1286" max="1286" width="14.69921875" bestFit="1" customWidth="1"/>
    <col min="1287" max="1287" width="2.19921875" customWidth="1"/>
    <col min="1288" max="1288" width="14.69921875" bestFit="1" customWidth="1"/>
    <col min="1537" max="1537" width="8" customWidth="1"/>
    <col min="1538" max="1538" width="17.59765625" bestFit="1" customWidth="1"/>
    <col min="1539" max="1539" width="2.59765625" customWidth="1"/>
    <col min="1540" max="1540" width="14.69921875" bestFit="1" customWidth="1"/>
    <col min="1541" max="1541" width="2.19921875" customWidth="1"/>
    <col min="1542" max="1542" width="14.69921875" bestFit="1" customWidth="1"/>
    <col min="1543" max="1543" width="2.19921875" customWidth="1"/>
    <col min="1544" max="1544" width="14.69921875" bestFit="1" customWidth="1"/>
    <col min="1793" max="1793" width="8" customWidth="1"/>
    <col min="1794" max="1794" width="17.59765625" bestFit="1" customWidth="1"/>
    <col min="1795" max="1795" width="2.59765625" customWidth="1"/>
    <col min="1796" max="1796" width="14.69921875" bestFit="1" customWidth="1"/>
    <col min="1797" max="1797" width="2.19921875" customWidth="1"/>
    <col min="1798" max="1798" width="14.69921875" bestFit="1" customWidth="1"/>
    <col min="1799" max="1799" width="2.19921875" customWidth="1"/>
    <col min="1800" max="1800" width="14.69921875" bestFit="1" customWidth="1"/>
    <col min="2049" max="2049" width="8" customWidth="1"/>
    <col min="2050" max="2050" width="17.59765625" bestFit="1" customWidth="1"/>
    <col min="2051" max="2051" width="2.59765625" customWidth="1"/>
    <col min="2052" max="2052" width="14.69921875" bestFit="1" customWidth="1"/>
    <col min="2053" max="2053" width="2.19921875" customWidth="1"/>
    <col min="2054" max="2054" width="14.69921875" bestFit="1" customWidth="1"/>
    <col min="2055" max="2055" width="2.19921875" customWidth="1"/>
    <col min="2056" max="2056" width="14.69921875" bestFit="1" customWidth="1"/>
    <col min="2305" max="2305" width="8" customWidth="1"/>
    <col min="2306" max="2306" width="17.59765625" bestFit="1" customWidth="1"/>
    <col min="2307" max="2307" width="2.59765625" customWidth="1"/>
    <col min="2308" max="2308" width="14.69921875" bestFit="1" customWidth="1"/>
    <col min="2309" max="2309" width="2.19921875" customWidth="1"/>
    <col min="2310" max="2310" width="14.69921875" bestFit="1" customWidth="1"/>
    <col min="2311" max="2311" width="2.19921875" customWidth="1"/>
    <col min="2312" max="2312" width="14.69921875" bestFit="1" customWidth="1"/>
    <col min="2561" max="2561" width="8" customWidth="1"/>
    <col min="2562" max="2562" width="17.59765625" bestFit="1" customWidth="1"/>
    <col min="2563" max="2563" width="2.59765625" customWidth="1"/>
    <col min="2564" max="2564" width="14.69921875" bestFit="1" customWidth="1"/>
    <col min="2565" max="2565" width="2.19921875" customWidth="1"/>
    <col min="2566" max="2566" width="14.69921875" bestFit="1" customWidth="1"/>
    <col min="2567" max="2567" width="2.19921875" customWidth="1"/>
    <col min="2568" max="2568" width="14.69921875" bestFit="1" customWidth="1"/>
    <col min="2817" max="2817" width="8" customWidth="1"/>
    <col min="2818" max="2818" width="17.59765625" bestFit="1" customWidth="1"/>
    <col min="2819" max="2819" width="2.59765625" customWidth="1"/>
    <col min="2820" max="2820" width="14.69921875" bestFit="1" customWidth="1"/>
    <col min="2821" max="2821" width="2.19921875" customWidth="1"/>
    <col min="2822" max="2822" width="14.69921875" bestFit="1" customWidth="1"/>
    <col min="2823" max="2823" width="2.19921875" customWidth="1"/>
    <col min="2824" max="2824" width="14.69921875" bestFit="1" customWidth="1"/>
    <col min="3073" max="3073" width="8" customWidth="1"/>
    <col min="3074" max="3074" width="17.59765625" bestFit="1" customWidth="1"/>
    <col min="3075" max="3075" width="2.59765625" customWidth="1"/>
    <col min="3076" max="3076" width="14.69921875" bestFit="1" customWidth="1"/>
    <col min="3077" max="3077" width="2.19921875" customWidth="1"/>
    <col min="3078" max="3078" width="14.69921875" bestFit="1" customWidth="1"/>
    <col min="3079" max="3079" width="2.19921875" customWidth="1"/>
    <col min="3080" max="3080" width="14.69921875" bestFit="1" customWidth="1"/>
    <col min="3329" max="3329" width="8" customWidth="1"/>
    <col min="3330" max="3330" width="17.59765625" bestFit="1" customWidth="1"/>
    <col min="3331" max="3331" width="2.59765625" customWidth="1"/>
    <col min="3332" max="3332" width="14.69921875" bestFit="1" customWidth="1"/>
    <col min="3333" max="3333" width="2.19921875" customWidth="1"/>
    <col min="3334" max="3334" width="14.69921875" bestFit="1" customWidth="1"/>
    <col min="3335" max="3335" width="2.19921875" customWidth="1"/>
    <col min="3336" max="3336" width="14.69921875" bestFit="1" customWidth="1"/>
    <col min="3585" max="3585" width="8" customWidth="1"/>
    <col min="3586" max="3586" width="17.59765625" bestFit="1" customWidth="1"/>
    <col min="3587" max="3587" width="2.59765625" customWidth="1"/>
    <col min="3588" max="3588" width="14.69921875" bestFit="1" customWidth="1"/>
    <col min="3589" max="3589" width="2.19921875" customWidth="1"/>
    <col min="3590" max="3590" width="14.69921875" bestFit="1" customWidth="1"/>
    <col min="3591" max="3591" width="2.19921875" customWidth="1"/>
    <col min="3592" max="3592" width="14.69921875" bestFit="1" customWidth="1"/>
    <col min="3841" max="3841" width="8" customWidth="1"/>
    <col min="3842" max="3842" width="17.59765625" bestFit="1" customWidth="1"/>
    <col min="3843" max="3843" width="2.59765625" customWidth="1"/>
    <col min="3844" max="3844" width="14.69921875" bestFit="1" customWidth="1"/>
    <col min="3845" max="3845" width="2.19921875" customWidth="1"/>
    <col min="3846" max="3846" width="14.69921875" bestFit="1" customWidth="1"/>
    <col min="3847" max="3847" width="2.19921875" customWidth="1"/>
    <col min="3848" max="3848" width="14.69921875" bestFit="1" customWidth="1"/>
    <col min="4097" max="4097" width="8" customWidth="1"/>
    <col min="4098" max="4098" width="17.59765625" bestFit="1" customWidth="1"/>
    <col min="4099" max="4099" width="2.59765625" customWidth="1"/>
    <col min="4100" max="4100" width="14.69921875" bestFit="1" customWidth="1"/>
    <col min="4101" max="4101" width="2.19921875" customWidth="1"/>
    <col min="4102" max="4102" width="14.69921875" bestFit="1" customWidth="1"/>
    <col min="4103" max="4103" width="2.19921875" customWidth="1"/>
    <col min="4104" max="4104" width="14.69921875" bestFit="1" customWidth="1"/>
    <col min="4353" max="4353" width="8" customWidth="1"/>
    <col min="4354" max="4354" width="17.59765625" bestFit="1" customWidth="1"/>
    <col min="4355" max="4355" width="2.59765625" customWidth="1"/>
    <col min="4356" max="4356" width="14.69921875" bestFit="1" customWidth="1"/>
    <col min="4357" max="4357" width="2.19921875" customWidth="1"/>
    <col min="4358" max="4358" width="14.69921875" bestFit="1" customWidth="1"/>
    <col min="4359" max="4359" width="2.19921875" customWidth="1"/>
    <col min="4360" max="4360" width="14.69921875" bestFit="1" customWidth="1"/>
    <col min="4609" max="4609" width="8" customWidth="1"/>
    <col min="4610" max="4610" width="17.59765625" bestFit="1" customWidth="1"/>
    <col min="4611" max="4611" width="2.59765625" customWidth="1"/>
    <col min="4612" max="4612" width="14.69921875" bestFit="1" customWidth="1"/>
    <col min="4613" max="4613" width="2.19921875" customWidth="1"/>
    <col min="4614" max="4614" width="14.69921875" bestFit="1" customWidth="1"/>
    <col min="4615" max="4615" width="2.19921875" customWidth="1"/>
    <col min="4616" max="4616" width="14.69921875" bestFit="1" customWidth="1"/>
    <col min="4865" max="4865" width="8" customWidth="1"/>
    <col min="4866" max="4866" width="17.59765625" bestFit="1" customWidth="1"/>
    <col min="4867" max="4867" width="2.59765625" customWidth="1"/>
    <col min="4868" max="4868" width="14.69921875" bestFit="1" customWidth="1"/>
    <col min="4869" max="4869" width="2.19921875" customWidth="1"/>
    <col min="4870" max="4870" width="14.69921875" bestFit="1" customWidth="1"/>
    <col min="4871" max="4871" width="2.19921875" customWidth="1"/>
    <col min="4872" max="4872" width="14.69921875" bestFit="1" customWidth="1"/>
    <col min="5121" max="5121" width="8" customWidth="1"/>
    <col min="5122" max="5122" width="17.59765625" bestFit="1" customWidth="1"/>
    <col min="5123" max="5123" width="2.59765625" customWidth="1"/>
    <col min="5124" max="5124" width="14.69921875" bestFit="1" customWidth="1"/>
    <col min="5125" max="5125" width="2.19921875" customWidth="1"/>
    <col min="5126" max="5126" width="14.69921875" bestFit="1" customWidth="1"/>
    <col min="5127" max="5127" width="2.19921875" customWidth="1"/>
    <col min="5128" max="5128" width="14.69921875" bestFit="1" customWidth="1"/>
    <col min="5377" max="5377" width="8" customWidth="1"/>
    <col min="5378" max="5378" width="17.59765625" bestFit="1" customWidth="1"/>
    <col min="5379" max="5379" width="2.59765625" customWidth="1"/>
    <col min="5380" max="5380" width="14.69921875" bestFit="1" customWidth="1"/>
    <col min="5381" max="5381" width="2.19921875" customWidth="1"/>
    <col min="5382" max="5382" width="14.69921875" bestFit="1" customWidth="1"/>
    <col min="5383" max="5383" width="2.19921875" customWidth="1"/>
    <col min="5384" max="5384" width="14.69921875" bestFit="1" customWidth="1"/>
    <col min="5633" max="5633" width="8" customWidth="1"/>
    <col min="5634" max="5634" width="17.59765625" bestFit="1" customWidth="1"/>
    <col min="5635" max="5635" width="2.59765625" customWidth="1"/>
    <col min="5636" max="5636" width="14.69921875" bestFit="1" customWidth="1"/>
    <col min="5637" max="5637" width="2.19921875" customWidth="1"/>
    <col min="5638" max="5638" width="14.69921875" bestFit="1" customWidth="1"/>
    <col min="5639" max="5639" width="2.19921875" customWidth="1"/>
    <col min="5640" max="5640" width="14.69921875" bestFit="1" customWidth="1"/>
    <col min="5889" max="5889" width="8" customWidth="1"/>
    <col min="5890" max="5890" width="17.59765625" bestFit="1" customWidth="1"/>
    <col min="5891" max="5891" width="2.59765625" customWidth="1"/>
    <col min="5892" max="5892" width="14.69921875" bestFit="1" customWidth="1"/>
    <col min="5893" max="5893" width="2.19921875" customWidth="1"/>
    <col min="5894" max="5894" width="14.69921875" bestFit="1" customWidth="1"/>
    <col min="5895" max="5895" width="2.19921875" customWidth="1"/>
    <col min="5896" max="5896" width="14.69921875" bestFit="1" customWidth="1"/>
    <col min="6145" max="6145" width="8" customWidth="1"/>
    <col min="6146" max="6146" width="17.59765625" bestFit="1" customWidth="1"/>
    <col min="6147" max="6147" width="2.59765625" customWidth="1"/>
    <col min="6148" max="6148" width="14.69921875" bestFit="1" customWidth="1"/>
    <col min="6149" max="6149" width="2.19921875" customWidth="1"/>
    <col min="6150" max="6150" width="14.69921875" bestFit="1" customWidth="1"/>
    <col min="6151" max="6151" width="2.19921875" customWidth="1"/>
    <col min="6152" max="6152" width="14.69921875" bestFit="1" customWidth="1"/>
    <col min="6401" max="6401" width="8" customWidth="1"/>
    <col min="6402" max="6402" width="17.59765625" bestFit="1" customWidth="1"/>
    <col min="6403" max="6403" width="2.59765625" customWidth="1"/>
    <col min="6404" max="6404" width="14.69921875" bestFit="1" customWidth="1"/>
    <col min="6405" max="6405" width="2.19921875" customWidth="1"/>
    <col min="6406" max="6406" width="14.69921875" bestFit="1" customWidth="1"/>
    <col min="6407" max="6407" width="2.19921875" customWidth="1"/>
    <col min="6408" max="6408" width="14.69921875" bestFit="1" customWidth="1"/>
    <col min="6657" max="6657" width="8" customWidth="1"/>
    <col min="6658" max="6658" width="17.59765625" bestFit="1" customWidth="1"/>
    <col min="6659" max="6659" width="2.59765625" customWidth="1"/>
    <col min="6660" max="6660" width="14.69921875" bestFit="1" customWidth="1"/>
    <col min="6661" max="6661" width="2.19921875" customWidth="1"/>
    <col min="6662" max="6662" width="14.69921875" bestFit="1" customWidth="1"/>
    <col min="6663" max="6663" width="2.19921875" customWidth="1"/>
    <col min="6664" max="6664" width="14.69921875" bestFit="1" customWidth="1"/>
    <col min="6913" max="6913" width="8" customWidth="1"/>
    <col min="6914" max="6914" width="17.59765625" bestFit="1" customWidth="1"/>
    <col min="6915" max="6915" width="2.59765625" customWidth="1"/>
    <col min="6916" max="6916" width="14.69921875" bestFit="1" customWidth="1"/>
    <col min="6917" max="6917" width="2.19921875" customWidth="1"/>
    <col min="6918" max="6918" width="14.69921875" bestFit="1" customWidth="1"/>
    <col min="6919" max="6919" width="2.19921875" customWidth="1"/>
    <col min="6920" max="6920" width="14.69921875" bestFit="1" customWidth="1"/>
    <col min="7169" max="7169" width="8" customWidth="1"/>
    <col min="7170" max="7170" width="17.59765625" bestFit="1" customWidth="1"/>
    <col min="7171" max="7171" width="2.59765625" customWidth="1"/>
    <col min="7172" max="7172" width="14.69921875" bestFit="1" customWidth="1"/>
    <col min="7173" max="7173" width="2.19921875" customWidth="1"/>
    <col min="7174" max="7174" width="14.69921875" bestFit="1" customWidth="1"/>
    <col min="7175" max="7175" width="2.19921875" customWidth="1"/>
    <col min="7176" max="7176" width="14.69921875" bestFit="1" customWidth="1"/>
    <col min="7425" max="7425" width="8" customWidth="1"/>
    <col min="7426" max="7426" width="17.59765625" bestFit="1" customWidth="1"/>
    <col min="7427" max="7427" width="2.59765625" customWidth="1"/>
    <col min="7428" max="7428" width="14.69921875" bestFit="1" customWidth="1"/>
    <col min="7429" max="7429" width="2.19921875" customWidth="1"/>
    <col min="7430" max="7430" width="14.69921875" bestFit="1" customWidth="1"/>
    <col min="7431" max="7431" width="2.19921875" customWidth="1"/>
    <col min="7432" max="7432" width="14.69921875" bestFit="1" customWidth="1"/>
    <col min="7681" max="7681" width="8" customWidth="1"/>
    <col min="7682" max="7682" width="17.59765625" bestFit="1" customWidth="1"/>
    <col min="7683" max="7683" width="2.59765625" customWidth="1"/>
    <col min="7684" max="7684" width="14.69921875" bestFit="1" customWidth="1"/>
    <col min="7685" max="7685" width="2.19921875" customWidth="1"/>
    <col min="7686" max="7686" width="14.69921875" bestFit="1" customWidth="1"/>
    <col min="7687" max="7687" width="2.19921875" customWidth="1"/>
    <col min="7688" max="7688" width="14.69921875" bestFit="1" customWidth="1"/>
    <col min="7937" max="7937" width="8" customWidth="1"/>
    <col min="7938" max="7938" width="17.59765625" bestFit="1" customWidth="1"/>
    <col min="7939" max="7939" width="2.59765625" customWidth="1"/>
    <col min="7940" max="7940" width="14.69921875" bestFit="1" customWidth="1"/>
    <col min="7941" max="7941" width="2.19921875" customWidth="1"/>
    <col min="7942" max="7942" width="14.69921875" bestFit="1" customWidth="1"/>
    <col min="7943" max="7943" width="2.19921875" customWidth="1"/>
    <col min="7944" max="7944" width="14.69921875" bestFit="1" customWidth="1"/>
    <col min="8193" max="8193" width="8" customWidth="1"/>
    <col min="8194" max="8194" width="17.59765625" bestFit="1" customWidth="1"/>
    <col min="8195" max="8195" width="2.59765625" customWidth="1"/>
    <col min="8196" max="8196" width="14.69921875" bestFit="1" customWidth="1"/>
    <col min="8197" max="8197" width="2.19921875" customWidth="1"/>
    <col min="8198" max="8198" width="14.69921875" bestFit="1" customWidth="1"/>
    <col min="8199" max="8199" width="2.19921875" customWidth="1"/>
    <col min="8200" max="8200" width="14.69921875" bestFit="1" customWidth="1"/>
    <col min="8449" max="8449" width="8" customWidth="1"/>
    <col min="8450" max="8450" width="17.59765625" bestFit="1" customWidth="1"/>
    <col min="8451" max="8451" width="2.59765625" customWidth="1"/>
    <col min="8452" max="8452" width="14.69921875" bestFit="1" customWidth="1"/>
    <col min="8453" max="8453" width="2.19921875" customWidth="1"/>
    <col min="8454" max="8454" width="14.69921875" bestFit="1" customWidth="1"/>
    <col min="8455" max="8455" width="2.19921875" customWidth="1"/>
    <col min="8456" max="8456" width="14.69921875" bestFit="1" customWidth="1"/>
    <col min="8705" max="8705" width="8" customWidth="1"/>
    <col min="8706" max="8706" width="17.59765625" bestFit="1" customWidth="1"/>
    <col min="8707" max="8707" width="2.59765625" customWidth="1"/>
    <col min="8708" max="8708" width="14.69921875" bestFit="1" customWidth="1"/>
    <col min="8709" max="8709" width="2.19921875" customWidth="1"/>
    <col min="8710" max="8710" width="14.69921875" bestFit="1" customWidth="1"/>
    <col min="8711" max="8711" width="2.19921875" customWidth="1"/>
    <col min="8712" max="8712" width="14.69921875" bestFit="1" customWidth="1"/>
    <col min="8961" max="8961" width="8" customWidth="1"/>
    <col min="8962" max="8962" width="17.59765625" bestFit="1" customWidth="1"/>
    <col min="8963" max="8963" width="2.59765625" customWidth="1"/>
    <col min="8964" max="8964" width="14.69921875" bestFit="1" customWidth="1"/>
    <col min="8965" max="8965" width="2.19921875" customWidth="1"/>
    <col min="8966" max="8966" width="14.69921875" bestFit="1" customWidth="1"/>
    <col min="8967" max="8967" width="2.19921875" customWidth="1"/>
    <col min="8968" max="8968" width="14.69921875" bestFit="1" customWidth="1"/>
    <col min="9217" max="9217" width="8" customWidth="1"/>
    <col min="9218" max="9218" width="17.59765625" bestFit="1" customWidth="1"/>
    <col min="9219" max="9219" width="2.59765625" customWidth="1"/>
    <col min="9220" max="9220" width="14.69921875" bestFit="1" customWidth="1"/>
    <col min="9221" max="9221" width="2.19921875" customWidth="1"/>
    <col min="9222" max="9222" width="14.69921875" bestFit="1" customWidth="1"/>
    <col min="9223" max="9223" width="2.19921875" customWidth="1"/>
    <col min="9224" max="9224" width="14.69921875" bestFit="1" customWidth="1"/>
    <col min="9473" max="9473" width="8" customWidth="1"/>
    <col min="9474" max="9474" width="17.59765625" bestFit="1" customWidth="1"/>
    <col min="9475" max="9475" width="2.59765625" customWidth="1"/>
    <col min="9476" max="9476" width="14.69921875" bestFit="1" customWidth="1"/>
    <col min="9477" max="9477" width="2.19921875" customWidth="1"/>
    <col min="9478" max="9478" width="14.69921875" bestFit="1" customWidth="1"/>
    <col min="9479" max="9479" width="2.19921875" customWidth="1"/>
    <col min="9480" max="9480" width="14.69921875" bestFit="1" customWidth="1"/>
    <col min="9729" max="9729" width="8" customWidth="1"/>
    <col min="9730" max="9730" width="17.59765625" bestFit="1" customWidth="1"/>
    <col min="9731" max="9731" width="2.59765625" customWidth="1"/>
    <col min="9732" max="9732" width="14.69921875" bestFit="1" customWidth="1"/>
    <col min="9733" max="9733" width="2.19921875" customWidth="1"/>
    <col min="9734" max="9734" width="14.69921875" bestFit="1" customWidth="1"/>
    <col min="9735" max="9735" width="2.19921875" customWidth="1"/>
    <col min="9736" max="9736" width="14.69921875" bestFit="1" customWidth="1"/>
    <col min="9985" max="9985" width="8" customWidth="1"/>
    <col min="9986" max="9986" width="17.59765625" bestFit="1" customWidth="1"/>
    <col min="9987" max="9987" width="2.59765625" customWidth="1"/>
    <col min="9988" max="9988" width="14.69921875" bestFit="1" customWidth="1"/>
    <col min="9989" max="9989" width="2.19921875" customWidth="1"/>
    <col min="9990" max="9990" width="14.69921875" bestFit="1" customWidth="1"/>
    <col min="9991" max="9991" width="2.19921875" customWidth="1"/>
    <col min="9992" max="9992" width="14.69921875" bestFit="1" customWidth="1"/>
    <col min="10241" max="10241" width="8" customWidth="1"/>
    <col min="10242" max="10242" width="17.59765625" bestFit="1" customWidth="1"/>
    <col min="10243" max="10243" width="2.59765625" customWidth="1"/>
    <col min="10244" max="10244" width="14.69921875" bestFit="1" customWidth="1"/>
    <col min="10245" max="10245" width="2.19921875" customWidth="1"/>
    <col min="10246" max="10246" width="14.69921875" bestFit="1" customWidth="1"/>
    <col min="10247" max="10247" width="2.19921875" customWidth="1"/>
    <col min="10248" max="10248" width="14.69921875" bestFit="1" customWidth="1"/>
    <col min="10497" max="10497" width="8" customWidth="1"/>
    <col min="10498" max="10498" width="17.59765625" bestFit="1" customWidth="1"/>
    <col min="10499" max="10499" width="2.59765625" customWidth="1"/>
    <col min="10500" max="10500" width="14.69921875" bestFit="1" customWidth="1"/>
    <col min="10501" max="10501" width="2.19921875" customWidth="1"/>
    <col min="10502" max="10502" width="14.69921875" bestFit="1" customWidth="1"/>
    <col min="10503" max="10503" width="2.19921875" customWidth="1"/>
    <col min="10504" max="10504" width="14.69921875" bestFit="1" customWidth="1"/>
    <col min="10753" max="10753" width="8" customWidth="1"/>
    <col min="10754" max="10754" width="17.59765625" bestFit="1" customWidth="1"/>
    <col min="10755" max="10755" width="2.59765625" customWidth="1"/>
    <col min="10756" max="10756" width="14.69921875" bestFit="1" customWidth="1"/>
    <col min="10757" max="10757" width="2.19921875" customWidth="1"/>
    <col min="10758" max="10758" width="14.69921875" bestFit="1" customWidth="1"/>
    <col min="10759" max="10759" width="2.19921875" customWidth="1"/>
    <col min="10760" max="10760" width="14.69921875" bestFit="1" customWidth="1"/>
    <col min="11009" max="11009" width="8" customWidth="1"/>
    <col min="11010" max="11010" width="17.59765625" bestFit="1" customWidth="1"/>
    <col min="11011" max="11011" width="2.59765625" customWidth="1"/>
    <col min="11012" max="11012" width="14.69921875" bestFit="1" customWidth="1"/>
    <col min="11013" max="11013" width="2.19921875" customWidth="1"/>
    <col min="11014" max="11014" width="14.69921875" bestFit="1" customWidth="1"/>
    <col min="11015" max="11015" width="2.19921875" customWidth="1"/>
    <col min="11016" max="11016" width="14.69921875" bestFit="1" customWidth="1"/>
    <col min="11265" max="11265" width="8" customWidth="1"/>
    <col min="11266" max="11266" width="17.59765625" bestFit="1" customWidth="1"/>
    <col min="11267" max="11267" width="2.59765625" customWidth="1"/>
    <col min="11268" max="11268" width="14.69921875" bestFit="1" customWidth="1"/>
    <col min="11269" max="11269" width="2.19921875" customWidth="1"/>
    <col min="11270" max="11270" width="14.69921875" bestFit="1" customWidth="1"/>
    <col min="11271" max="11271" width="2.19921875" customWidth="1"/>
    <col min="11272" max="11272" width="14.69921875" bestFit="1" customWidth="1"/>
    <col min="11521" max="11521" width="8" customWidth="1"/>
    <col min="11522" max="11522" width="17.59765625" bestFit="1" customWidth="1"/>
    <col min="11523" max="11523" width="2.59765625" customWidth="1"/>
    <col min="11524" max="11524" width="14.69921875" bestFit="1" customWidth="1"/>
    <col min="11525" max="11525" width="2.19921875" customWidth="1"/>
    <col min="11526" max="11526" width="14.69921875" bestFit="1" customWidth="1"/>
    <col min="11527" max="11527" width="2.19921875" customWidth="1"/>
    <col min="11528" max="11528" width="14.69921875" bestFit="1" customWidth="1"/>
    <col min="11777" max="11777" width="8" customWidth="1"/>
    <col min="11778" max="11778" width="17.59765625" bestFit="1" customWidth="1"/>
    <col min="11779" max="11779" width="2.59765625" customWidth="1"/>
    <col min="11780" max="11780" width="14.69921875" bestFit="1" customWidth="1"/>
    <col min="11781" max="11781" width="2.19921875" customWidth="1"/>
    <col min="11782" max="11782" width="14.69921875" bestFit="1" customWidth="1"/>
    <col min="11783" max="11783" width="2.19921875" customWidth="1"/>
    <col min="11784" max="11784" width="14.69921875" bestFit="1" customWidth="1"/>
    <col min="12033" max="12033" width="8" customWidth="1"/>
    <col min="12034" max="12034" width="17.59765625" bestFit="1" customWidth="1"/>
    <col min="12035" max="12035" width="2.59765625" customWidth="1"/>
    <col min="12036" max="12036" width="14.69921875" bestFit="1" customWidth="1"/>
    <col min="12037" max="12037" width="2.19921875" customWidth="1"/>
    <col min="12038" max="12038" width="14.69921875" bestFit="1" customWidth="1"/>
    <col min="12039" max="12039" width="2.19921875" customWidth="1"/>
    <col min="12040" max="12040" width="14.69921875" bestFit="1" customWidth="1"/>
    <col min="12289" max="12289" width="8" customWidth="1"/>
    <col min="12290" max="12290" width="17.59765625" bestFit="1" customWidth="1"/>
    <col min="12291" max="12291" width="2.59765625" customWidth="1"/>
    <col min="12292" max="12292" width="14.69921875" bestFit="1" customWidth="1"/>
    <col min="12293" max="12293" width="2.19921875" customWidth="1"/>
    <col min="12294" max="12294" width="14.69921875" bestFit="1" customWidth="1"/>
    <col min="12295" max="12295" width="2.19921875" customWidth="1"/>
    <col min="12296" max="12296" width="14.69921875" bestFit="1" customWidth="1"/>
    <col min="12545" max="12545" width="8" customWidth="1"/>
    <col min="12546" max="12546" width="17.59765625" bestFit="1" customWidth="1"/>
    <col min="12547" max="12547" width="2.59765625" customWidth="1"/>
    <col min="12548" max="12548" width="14.69921875" bestFit="1" customWidth="1"/>
    <col min="12549" max="12549" width="2.19921875" customWidth="1"/>
    <col min="12550" max="12550" width="14.69921875" bestFit="1" customWidth="1"/>
    <col min="12551" max="12551" width="2.19921875" customWidth="1"/>
    <col min="12552" max="12552" width="14.69921875" bestFit="1" customWidth="1"/>
    <col min="12801" max="12801" width="8" customWidth="1"/>
    <col min="12802" max="12802" width="17.59765625" bestFit="1" customWidth="1"/>
    <col min="12803" max="12803" width="2.59765625" customWidth="1"/>
    <col min="12804" max="12804" width="14.69921875" bestFit="1" customWidth="1"/>
    <col min="12805" max="12805" width="2.19921875" customWidth="1"/>
    <col min="12806" max="12806" width="14.69921875" bestFit="1" customWidth="1"/>
    <col min="12807" max="12807" width="2.19921875" customWidth="1"/>
    <col min="12808" max="12808" width="14.69921875" bestFit="1" customWidth="1"/>
    <col min="13057" max="13057" width="8" customWidth="1"/>
    <col min="13058" max="13058" width="17.59765625" bestFit="1" customWidth="1"/>
    <col min="13059" max="13059" width="2.59765625" customWidth="1"/>
    <col min="13060" max="13060" width="14.69921875" bestFit="1" customWidth="1"/>
    <col min="13061" max="13061" width="2.19921875" customWidth="1"/>
    <col min="13062" max="13062" width="14.69921875" bestFit="1" customWidth="1"/>
    <col min="13063" max="13063" width="2.19921875" customWidth="1"/>
    <col min="13064" max="13064" width="14.69921875" bestFit="1" customWidth="1"/>
    <col min="13313" max="13313" width="8" customWidth="1"/>
    <col min="13314" max="13314" width="17.59765625" bestFit="1" customWidth="1"/>
    <col min="13315" max="13315" width="2.59765625" customWidth="1"/>
    <col min="13316" max="13316" width="14.69921875" bestFit="1" customWidth="1"/>
    <col min="13317" max="13317" width="2.19921875" customWidth="1"/>
    <col min="13318" max="13318" width="14.69921875" bestFit="1" customWidth="1"/>
    <col min="13319" max="13319" width="2.19921875" customWidth="1"/>
    <col min="13320" max="13320" width="14.69921875" bestFit="1" customWidth="1"/>
    <col min="13569" max="13569" width="8" customWidth="1"/>
    <col min="13570" max="13570" width="17.59765625" bestFit="1" customWidth="1"/>
    <col min="13571" max="13571" width="2.59765625" customWidth="1"/>
    <col min="13572" max="13572" width="14.69921875" bestFit="1" customWidth="1"/>
    <col min="13573" max="13573" width="2.19921875" customWidth="1"/>
    <col min="13574" max="13574" width="14.69921875" bestFit="1" customWidth="1"/>
    <col min="13575" max="13575" width="2.19921875" customWidth="1"/>
    <col min="13576" max="13576" width="14.69921875" bestFit="1" customWidth="1"/>
    <col min="13825" max="13825" width="8" customWidth="1"/>
    <col min="13826" max="13826" width="17.59765625" bestFit="1" customWidth="1"/>
    <col min="13827" max="13827" width="2.59765625" customWidth="1"/>
    <col min="13828" max="13828" width="14.69921875" bestFit="1" customWidth="1"/>
    <col min="13829" max="13829" width="2.19921875" customWidth="1"/>
    <col min="13830" max="13830" width="14.69921875" bestFit="1" customWidth="1"/>
    <col min="13831" max="13831" width="2.19921875" customWidth="1"/>
    <col min="13832" max="13832" width="14.69921875" bestFit="1" customWidth="1"/>
    <col min="14081" max="14081" width="8" customWidth="1"/>
    <col min="14082" max="14082" width="17.59765625" bestFit="1" customWidth="1"/>
    <col min="14083" max="14083" width="2.59765625" customWidth="1"/>
    <col min="14084" max="14084" width="14.69921875" bestFit="1" customWidth="1"/>
    <col min="14085" max="14085" width="2.19921875" customWidth="1"/>
    <col min="14086" max="14086" width="14.69921875" bestFit="1" customWidth="1"/>
    <col min="14087" max="14087" width="2.19921875" customWidth="1"/>
    <col min="14088" max="14088" width="14.69921875" bestFit="1" customWidth="1"/>
    <col min="14337" max="14337" width="8" customWidth="1"/>
    <col min="14338" max="14338" width="17.59765625" bestFit="1" customWidth="1"/>
    <col min="14339" max="14339" width="2.59765625" customWidth="1"/>
    <col min="14340" max="14340" width="14.69921875" bestFit="1" customWidth="1"/>
    <col min="14341" max="14341" width="2.19921875" customWidth="1"/>
    <col min="14342" max="14342" width="14.69921875" bestFit="1" customWidth="1"/>
    <col min="14343" max="14343" width="2.19921875" customWidth="1"/>
    <col min="14344" max="14344" width="14.69921875" bestFit="1" customWidth="1"/>
    <col min="14593" max="14593" width="8" customWidth="1"/>
    <col min="14594" max="14594" width="17.59765625" bestFit="1" customWidth="1"/>
    <col min="14595" max="14595" width="2.59765625" customWidth="1"/>
    <col min="14596" max="14596" width="14.69921875" bestFit="1" customWidth="1"/>
    <col min="14597" max="14597" width="2.19921875" customWidth="1"/>
    <col min="14598" max="14598" width="14.69921875" bestFit="1" customWidth="1"/>
    <col min="14599" max="14599" width="2.19921875" customWidth="1"/>
    <col min="14600" max="14600" width="14.69921875" bestFit="1" customWidth="1"/>
    <col min="14849" max="14849" width="8" customWidth="1"/>
    <col min="14850" max="14850" width="17.59765625" bestFit="1" customWidth="1"/>
    <col min="14851" max="14851" width="2.59765625" customWidth="1"/>
    <col min="14852" max="14852" width="14.69921875" bestFit="1" customWidth="1"/>
    <col min="14853" max="14853" width="2.19921875" customWidth="1"/>
    <col min="14854" max="14854" width="14.69921875" bestFit="1" customWidth="1"/>
    <col min="14855" max="14855" width="2.19921875" customWidth="1"/>
    <col min="14856" max="14856" width="14.69921875" bestFit="1" customWidth="1"/>
    <col min="15105" max="15105" width="8" customWidth="1"/>
    <col min="15106" max="15106" width="17.59765625" bestFit="1" customWidth="1"/>
    <col min="15107" max="15107" width="2.59765625" customWidth="1"/>
    <col min="15108" max="15108" width="14.69921875" bestFit="1" customWidth="1"/>
    <col min="15109" max="15109" width="2.19921875" customWidth="1"/>
    <col min="15110" max="15110" width="14.69921875" bestFit="1" customWidth="1"/>
    <col min="15111" max="15111" width="2.19921875" customWidth="1"/>
    <col min="15112" max="15112" width="14.69921875" bestFit="1" customWidth="1"/>
    <col min="15361" max="15361" width="8" customWidth="1"/>
    <col min="15362" max="15362" width="17.59765625" bestFit="1" customWidth="1"/>
    <col min="15363" max="15363" width="2.59765625" customWidth="1"/>
    <col min="15364" max="15364" width="14.69921875" bestFit="1" customWidth="1"/>
    <col min="15365" max="15365" width="2.19921875" customWidth="1"/>
    <col min="15366" max="15366" width="14.69921875" bestFit="1" customWidth="1"/>
    <col min="15367" max="15367" width="2.19921875" customWidth="1"/>
    <col min="15368" max="15368" width="14.69921875" bestFit="1" customWidth="1"/>
    <col min="15617" max="15617" width="8" customWidth="1"/>
    <col min="15618" max="15618" width="17.59765625" bestFit="1" customWidth="1"/>
    <col min="15619" max="15619" width="2.59765625" customWidth="1"/>
    <col min="15620" max="15620" width="14.69921875" bestFit="1" customWidth="1"/>
    <col min="15621" max="15621" width="2.19921875" customWidth="1"/>
    <col min="15622" max="15622" width="14.69921875" bestFit="1" customWidth="1"/>
    <col min="15623" max="15623" width="2.19921875" customWidth="1"/>
    <col min="15624" max="15624" width="14.69921875" bestFit="1" customWidth="1"/>
    <col min="15873" max="15873" width="8" customWidth="1"/>
    <col min="15874" max="15874" width="17.59765625" bestFit="1" customWidth="1"/>
    <col min="15875" max="15875" width="2.59765625" customWidth="1"/>
    <col min="15876" max="15876" width="14.69921875" bestFit="1" customWidth="1"/>
    <col min="15877" max="15877" width="2.19921875" customWidth="1"/>
    <col min="15878" max="15878" width="14.69921875" bestFit="1" customWidth="1"/>
    <col min="15879" max="15879" width="2.19921875" customWidth="1"/>
    <col min="15880" max="15880" width="14.69921875" bestFit="1" customWidth="1"/>
    <col min="16129" max="16129" width="8" customWidth="1"/>
    <col min="16130" max="16130" width="17.59765625" bestFit="1" customWidth="1"/>
    <col min="16131" max="16131" width="2.59765625" customWidth="1"/>
    <col min="16132" max="16132" width="14.69921875" bestFit="1" customWidth="1"/>
    <col min="16133" max="16133" width="2.19921875" customWidth="1"/>
    <col min="16134" max="16134" width="14.69921875" bestFit="1" customWidth="1"/>
    <col min="16135" max="16135" width="2.19921875" customWidth="1"/>
    <col min="16136" max="16136" width="14.69921875" bestFit="1" customWidth="1"/>
  </cols>
  <sheetData>
    <row r="1" spans="1:10" s="35" customFormat="1" x14ac:dyDescent="0.25">
      <c r="A1" s="91"/>
      <c r="B1" s="88" t="s">
        <v>37</v>
      </c>
      <c r="D1" s="92" t="s">
        <v>75</v>
      </c>
      <c r="F1" s="92" t="s">
        <v>76</v>
      </c>
      <c r="H1" s="92" t="s">
        <v>77</v>
      </c>
      <c r="J1" s="92" t="s">
        <v>150</v>
      </c>
    </row>
    <row r="2" spans="1:10" x14ac:dyDescent="0.25">
      <c r="A2" s="94" t="s">
        <v>39</v>
      </c>
      <c r="B2" s="95" t="s">
        <v>40</v>
      </c>
      <c r="D2" s="103" t="s">
        <v>7</v>
      </c>
      <c r="E2" s="36"/>
      <c r="F2" s="104" t="s">
        <v>152</v>
      </c>
      <c r="H2" s="103" t="s">
        <v>7</v>
      </c>
      <c r="J2" s="103" t="s">
        <v>25</v>
      </c>
    </row>
    <row r="3" spans="1:10" x14ac:dyDescent="0.25">
      <c r="A3" s="79">
        <v>500</v>
      </c>
      <c r="B3" s="93" t="s">
        <v>42</v>
      </c>
      <c r="D3" s="104"/>
      <c r="E3" s="36"/>
      <c r="F3" s="104"/>
      <c r="H3" s="104" t="s">
        <v>21</v>
      </c>
      <c r="J3" s="104" t="s">
        <v>27</v>
      </c>
    </row>
    <row r="4" spans="1:10" x14ac:dyDescent="0.25">
      <c r="A4" s="79">
        <v>500</v>
      </c>
      <c r="B4" s="93" t="s">
        <v>43</v>
      </c>
      <c r="D4" s="104" t="s">
        <v>78</v>
      </c>
      <c r="E4" s="36"/>
      <c r="F4" s="104" t="s">
        <v>18</v>
      </c>
      <c r="H4" s="104" t="s">
        <v>230</v>
      </c>
      <c r="J4" s="104" t="s">
        <v>161</v>
      </c>
    </row>
    <row r="5" spans="1:10" x14ac:dyDescent="0.25">
      <c r="A5" s="79">
        <v>500</v>
      </c>
      <c r="B5" s="93" t="s">
        <v>45</v>
      </c>
      <c r="D5" s="104"/>
      <c r="E5" s="36"/>
      <c r="F5" s="104"/>
      <c r="H5" s="104" t="s">
        <v>19</v>
      </c>
      <c r="J5" s="104" t="s">
        <v>27</v>
      </c>
    </row>
    <row r="6" spans="1:10" x14ac:dyDescent="0.25">
      <c r="A6" s="79">
        <v>500</v>
      </c>
      <c r="B6" s="93" t="s">
        <v>44</v>
      </c>
      <c r="D6" s="104" t="s">
        <v>33</v>
      </c>
      <c r="E6" s="36"/>
      <c r="F6" s="104" t="s">
        <v>10</v>
      </c>
      <c r="H6" s="104" t="s">
        <v>18</v>
      </c>
      <c r="J6" s="104" t="s">
        <v>13</v>
      </c>
    </row>
    <row r="7" spans="1:10" x14ac:dyDescent="0.25">
      <c r="A7" s="79">
        <v>500</v>
      </c>
      <c r="B7" s="93" t="s">
        <v>46</v>
      </c>
      <c r="D7" s="104" t="s">
        <v>33</v>
      </c>
      <c r="E7" s="36"/>
      <c r="F7" s="104" t="s">
        <v>18</v>
      </c>
      <c r="H7" s="103" t="s">
        <v>152</v>
      </c>
      <c r="J7" s="103" t="s">
        <v>25</v>
      </c>
    </row>
    <row r="8" spans="1:10" x14ac:dyDescent="0.25">
      <c r="A8" s="79">
        <v>500</v>
      </c>
      <c r="B8" s="93" t="s">
        <v>47</v>
      </c>
      <c r="D8" s="104" t="s">
        <v>28</v>
      </c>
      <c r="E8" s="36"/>
      <c r="F8" s="104" t="s">
        <v>230</v>
      </c>
      <c r="H8" s="103" t="s">
        <v>14</v>
      </c>
      <c r="J8" s="104" t="s">
        <v>19</v>
      </c>
    </row>
    <row r="9" spans="1:10" x14ac:dyDescent="0.25">
      <c r="A9" s="74">
        <v>1000</v>
      </c>
      <c r="B9" s="96" t="s">
        <v>48</v>
      </c>
      <c r="D9" s="104" t="s">
        <v>33</v>
      </c>
      <c r="E9" s="36"/>
      <c r="F9" s="104" t="s">
        <v>152</v>
      </c>
      <c r="H9" s="104" t="s">
        <v>16</v>
      </c>
      <c r="J9" s="104" t="s">
        <v>161</v>
      </c>
    </row>
    <row r="10" spans="1:10" x14ac:dyDescent="0.25">
      <c r="A10" s="74">
        <v>1000</v>
      </c>
      <c r="B10" s="96" t="s">
        <v>49</v>
      </c>
      <c r="D10" s="103" t="s">
        <v>7</v>
      </c>
      <c r="E10" s="36"/>
      <c r="F10" s="104" t="s">
        <v>13</v>
      </c>
      <c r="H10" s="104" t="s">
        <v>24</v>
      </c>
      <c r="J10" s="104" t="s">
        <v>159</v>
      </c>
    </row>
    <row r="11" spans="1:10" x14ac:dyDescent="0.25">
      <c r="A11" s="74">
        <v>1000</v>
      </c>
      <c r="B11" s="96" t="s">
        <v>50</v>
      </c>
      <c r="D11" s="103" t="s">
        <v>7</v>
      </c>
      <c r="E11" s="36"/>
      <c r="F11" s="103" t="s">
        <v>7</v>
      </c>
      <c r="H11" s="103" t="s">
        <v>38</v>
      </c>
      <c r="J11" s="103" t="s">
        <v>152</v>
      </c>
    </row>
    <row r="12" spans="1:10" x14ac:dyDescent="0.25">
      <c r="A12" s="79">
        <v>500</v>
      </c>
      <c r="B12" s="93" t="s">
        <v>51</v>
      </c>
      <c r="D12" s="103" t="s">
        <v>7</v>
      </c>
      <c r="E12" s="36"/>
      <c r="F12" s="104" t="s">
        <v>19</v>
      </c>
      <c r="H12" s="104" t="s">
        <v>24</v>
      </c>
      <c r="J12" s="104" t="s">
        <v>152</v>
      </c>
    </row>
    <row r="13" spans="1:10" x14ac:dyDescent="0.25">
      <c r="A13" s="79">
        <v>500</v>
      </c>
      <c r="B13" s="93" t="s">
        <v>52</v>
      </c>
      <c r="D13" s="104"/>
      <c r="E13" s="36"/>
      <c r="F13" s="104"/>
      <c r="H13" s="104" t="s">
        <v>24</v>
      </c>
      <c r="J13" s="104" t="s">
        <v>38</v>
      </c>
    </row>
    <row r="14" spans="1:10" x14ac:dyDescent="0.25">
      <c r="A14" s="74">
        <v>1000</v>
      </c>
      <c r="B14" s="96" t="s">
        <v>53</v>
      </c>
      <c r="D14" s="104" t="s">
        <v>16</v>
      </c>
      <c r="E14" s="36"/>
      <c r="F14" s="104" t="s">
        <v>79</v>
      </c>
      <c r="H14" s="104" t="s">
        <v>21</v>
      </c>
      <c r="J14" s="104" t="s">
        <v>19</v>
      </c>
    </row>
    <row r="15" spans="1:10" x14ac:dyDescent="0.25">
      <c r="A15" s="77">
        <v>1000</v>
      </c>
      <c r="B15" s="96" t="s">
        <v>54</v>
      </c>
      <c r="D15" s="104" t="s">
        <v>30</v>
      </c>
      <c r="E15" s="36"/>
      <c r="F15" s="104" t="s">
        <v>13</v>
      </c>
      <c r="H15" s="104" t="s">
        <v>16</v>
      </c>
      <c r="J15" s="104" t="s">
        <v>13</v>
      </c>
    </row>
    <row r="16" spans="1:10" x14ac:dyDescent="0.25">
      <c r="A16" s="79">
        <v>500</v>
      </c>
      <c r="B16" s="93" t="s">
        <v>55</v>
      </c>
      <c r="D16" s="104" t="s">
        <v>28</v>
      </c>
      <c r="E16" s="36"/>
      <c r="F16" s="104" t="s">
        <v>80</v>
      </c>
      <c r="H16" s="104" t="s">
        <v>161</v>
      </c>
      <c r="J16" s="104" t="s">
        <v>18</v>
      </c>
    </row>
    <row r="17" spans="1:10" x14ac:dyDescent="0.25">
      <c r="A17" s="94" t="s">
        <v>39</v>
      </c>
      <c r="B17" s="95" t="s">
        <v>56</v>
      </c>
      <c r="D17" s="104" t="s">
        <v>19</v>
      </c>
      <c r="E17" s="36"/>
      <c r="F17" s="104" t="s">
        <v>10</v>
      </c>
      <c r="H17" s="104" t="s">
        <v>152</v>
      </c>
      <c r="J17" s="104" t="s">
        <v>28</v>
      </c>
    </row>
    <row r="18" spans="1:10" x14ac:dyDescent="0.25">
      <c r="A18" s="79">
        <v>500</v>
      </c>
      <c r="B18" s="93" t="s">
        <v>57</v>
      </c>
      <c r="D18" s="104" t="s">
        <v>30</v>
      </c>
      <c r="E18" s="36"/>
      <c r="F18" s="104" t="s">
        <v>230</v>
      </c>
      <c r="H18" s="104" t="s">
        <v>30</v>
      </c>
      <c r="J18" s="104" t="s">
        <v>10</v>
      </c>
    </row>
    <row r="19" spans="1:10" x14ac:dyDescent="0.25">
      <c r="A19" s="79">
        <v>500</v>
      </c>
      <c r="B19" s="93" t="s">
        <v>58</v>
      </c>
      <c r="D19" s="104" t="s">
        <v>16</v>
      </c>
      <c r="E19" s="36"/>
      <c r="F19" s="104" t="s">
        <v>10</v>
      </c>
      <c r="H19" s="104" t="s">
        <v>18</v>
      </c>
      <c r="J19" s="104" t="s">
        <v>159</v>
      </c>
    </row>
    <row r="20" spans="1:10" x14ac:dyDescent="0.25">
      <c r="A20" s="94" t="s">
        <v>39</v>
      </c>
      <c r="B20" s="95" t="s">
        <v>59</v>
      </c>
      <c r="D20" s="104" t="s">
        <v>33</v>
      </c>
      <c r="E20" s="36"/>
      <c r="F20" s="104" t="s">
        <v>10</v>
      </c>
      <c r="H20" s="104" t="s">
        <v>152</v>
      </c>
      <c r="J20" s="104" t="s">
        <v>18</v>
      </c>
    </row>
    <row r="21" spans="1:10" x14ac:dyDescent="0.25">
      <c r="A21" s="99"/>
      <c r="B21" s="100" t="s">
        <v>81</v>
      </c>
      <c r="D21" s="104"/>
      <c r="E21" s="36"/>
      <c r="F21" s="104" t="s">
        <v>19</v>
      </c>
      <c r="H21" s="104"/>
      <c r="J21" s="104"/>
    </row>
    <row r="22" spans="1:10" x14ac:dyDescent="0.25">
      <c r="A22" s="79">
        <v>500</v>
      </c>
      <c r="B22" s="93" t="s">
        <v>60</v>
      </c>
      <c r="D22" s="103" t="s">
        <v>7</v>
      </c>
      <c r="E22" s="36"/>
      <c r="F22" s="104" t="s">
        <v>10</v>
      </c>
      <c r="H22" s="104" t="s">
        <v>161</v>
      </c>
      <c r="J22" s="104" t="s">
        <v>28</v>
      </c>
    </row>
    <row r="23" spans="1:10" x14ac:dyDescent="0.25">
      <c r="A23" s="74">
        <v>1000</v>
      </c>
      <c r="B23" s="96" t="s">
        <v>82</v>
      </c>
      <c r="D23" s="104" t="s">
        <v>16</v>
      </c>
      <c r="E23" s="36"/>
      <c r="F23" s="104" t="s">
        <v>78</v>
      </c>
      <c r="H23" s="104" t="s">
        <v>25</v>
      </c>
      <c r="J23" s="104" t="s">
        <v>16</v>
      </c>
    </row>
    <row r="24" spans="1:10" x14ac:dyDescent="0.25">
      <c r="A24" s="74">
        <v>1000</v>
      </c>
      <c r="B24" s="96" t="s">
        <v>61</v>
      </c>
      <c r="D24" s="104" t="s">
        <v>10</v>
      </c>
      <c r="E24" s="36"/>
      <c r="F24" s="104" t="s">
        <v>19</v>
      </c>
      <c r="H24" s="104" t="s">
        <v>28</v>
      </c>
      <c r="J24" s="104"/>
    </row>
    <row r="25" spans="1:10" x14ac:dyDescent="0.25">
      <c r="A25" s="94" t="s">
        <v>39</v>
      </c>
      <c r="B25" s="95" t="s">
        <v>62</v>
      </c>
      <c r="D25" s="104" t="s">
        <v>10</v>
      </c>
      <c r="E25" s="36"/>
      <c r="F25" s="104" t="s">
        <v>10</v>
      </c>
      <c r="H25" s="103" t="s">
        <v>14</v>
      </c>
      <c r="J25" s="103"/>
    </row>
    <row r="26" spans="1:10" x14ac:dyDescent="0.25">
      <c r="A26" s="79">
        <v>500</v>
      </c>
      <c r="B26" s="93" t="s">
        <v>63</v>
      </c>
      <c r="D26" s="104" t="s">
        <v>19</v>
      </c>
      <c r="E26" s="36"/>
      <c r="F26" s="104" t="s">
        <v>10</v>
      </c>
      <c r="H26" s="104" t="s">
        <v>18</v>
      </c>
      <c r="J26" s="104"/>
    </row>
    <row r="27" spans="1:10" x14ac:dyDescent="0.25">
      <c r="A27" s="79">
        <v>500</v>
      </c>
      <c r="B27" s="93" t="s">
        <v>64</v>
      </c>
      <c r="D27" s="104" t="s">
        <v>78</v>
      </c>
      <c r="E27" s="36"/>
      <c r="F27" s="104" t="s">
        <v>10</v>
      </c>
      <c r="H27" s="104" t="s">
        <v>18</v>
      </c>
      <c r="J27" s="104"/>
    </row>
    <row r="28" spans="1:10" x14ac:dyDescent="0.25">
      <c r="A28" s="74">
        <v>1000</v>
      </c>
      <c r="B28" s="96" t="s">
        <v>66</v>
      </c>
      <c r="D28" s="104" t="s">
        <v>152</v>
      </c>
      <c r="E28" s="36"/>
      <c r="F28" s="104" t="s">
        <v>16</v>
      </c>
      <c r="H28" s="104" t="s">
        <v>152</v>
      </c>
      <c r="J28" s="104"/>
    </row>
    <row r="29" spans="1:10" x14ac:dyDescent="0.25">
      <c r="A29" s="79">
        <v>500</v>
      </c>
      <c r="B29" s="93" t="s">
        <v>67</v>
      </c>
      <c r="D29" s="104" t="s">
        <v>24</v>
      </c>
      <c r="E29" s="36"/>
      <c r="F29" s="104" t="s">
        <v>152</v>
      </c>
      <c r="H29" s="104" t="s">
        <v>230</v>
      </c>
      <c r="J29" s="104"/>
    </row>
    <row r="30" spans="1:10" x14ac:dyDescent="0.25">
      <c r="A30" s="79">
        <v>500</v>
      </c>
      <c r="B30" s="93" t="s">
        <v>68</v>
      </c>
      <c r="D30" s="104" t="s">
        <v>152</v>
      </c>
      <c r="E30" s="36"/>
      <c r="F30" s="104" t="s">
        <v>30</v>
      </c>
      <c r="H30" s="104" t="s">
        <v>10</v>
      </c>
      <c r="J30" s="104"/>
    </row>
    <row r="31" spans="1:10" x14ac:dyDescent="0.25">
      <c r="A31" s="74">
        <v>1000</v>
      </c>
      <c r="B31" s="96" t="s">
        <v>69</v>
      </c>
      <c r="D31" s="104" t="s">
        <v>10</v>
      </c>
      <c r="E31" s="36"/>
      <c r="F31" s="104" t="s">
        <v>19</v>
      </c>
      <c r="H31" s="104" t="s">
        <v>27</v>
      </c>
      <c r="J31" s="104"/>
    </row>
    <row r="32" spans="1:10" x14ac:dyDescent="0.25">
      <c r="A32" s="97"/>
      <c r="B32" s="98" t="s">
        <v>151</v>
      </c>
      <c r="D32" s="104"/>
      <c r="E32" s="36"/>
      <c r="F32" s="104"/>
      <c r="H32" s="104" t="s">
        <v>161</v>
      </c>
      <c r="J32" s="104"/>
    </row>
    <row r="33" spans="1:10" x14ac:dyDescent="0.25">
      <c r="A33" s="137" t="s">
        <v>70</v>
      </c>
      <c r="B33" s="138"/>
      <c r="D33" s="105" t="s">
        <v>33</v>
      </c>
      <c r="F33" s="105" t="s">
        <v>10</v>
      </c>
      <c r="H33" s="105" t="s">
        <v>10</v>
      </c>
      <c r="J33" s="105"/>
    </row>
    <row r="34" spans="1:10" x14ac:dyDescent="0.25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92"/>
  <sheetViews>
    <sheetView showGridLines="0" topLeftCell="B1" zoomScaleNormal="100" workbookViewId="0">
      <selection activeCell="B1" sqref="B1:I3"/>
    </sheetView>
  </sheetViews>
  <sheetFormatPr defaultRowHeight="13.8" x14ac:dyDescent="0.25"/>
  <cols>
    <col min="1" max="1" width="14.69921875" hidden="1" customWidth="1"/>
    <col min="2" max="8" width="9.69921875" style="1" customWidth="1"/>
    <col min="258" max="258" width="0" hidden="1" customWidth="1"/>
    <col min="259" max="264" width="9.69921875" customWidth="1"/>
    <col min="514" max="514" width="0" hidden="1" customWidth="1"/>
    <col min="515" max="520" width="9.69921875" customWidth="1"/>
    <col min="770" max="770" width="0" hidden="1" customWidth="1"/>
    <col min="771" max="776" width="9.69921875" customWidth="1"/>
    <col min="1026" max="1026" width="0" hidden="1" customWidth="1"/>
    <col min="1027" max="1032" width="9.69921875" customWidth="1"/>
    <col min="1282" max="1282" width="0" hidden="1" customWidth="1"/>
    <col min="1283" max="1288" width="9.69921875" customWidth="1"/>
    <col min="1538" max="1538" width="0" hidden="1" customWidth="1"/>
    <col min="1539" max="1544" width="9.69921875" customWidth="1"/>
    <col min="1794" max="1794" width="0" hidden="1" customWidth="1"/>
    <col min="1795" max="1800" width="9.69921875" customWidth="1"/>
    <col min="2050" max="2050" width="0" hidden="1" customWidth="1"/>
    <col min="2051" max="2056" width="9.69921875" customWidth="1"/>
    <col min="2306" max="2306" width="0" hidden="1" customWidth="1"/>
    <col min="2307" max="2312" width="9.69921875" customWidth="1"/>
    <col min="2562" max="2562" width="0" hidden="1" customWidth="1"/>
    <col min="2563" max="2568" width="9.69921875" customWidth="1"/>
    <col min="2818" max="2818" width="0" hidden="1" customWidth="1"/>
    <col min="2819" max="2824" width="9.69921875" customWidth="1"/>
    <col min="3074" max="3074" width="0" hidden="1" customWidth="1"/>
    <col min="3075" max="3080" width="9.69921875" customWidth="1"/>
    <col min="3330" max="3330" width="0" hidden="1" customWidth="1"/>
    <col min="3331" max="3336" width="9.69921875" customWidth="1"/>
    <col min="3586" max="3586" width="0" hidden="1" customWidth="1"/>
    <col min="3587" max="3592" width="9.69921875" customWidth="1"/>
    <col min="3842" max="3842" width="0" hidden="1" customWidth="1"/>
    <col min="3843" max="3848" width="9.69921875" customWidth="1"/>
    <col min="4098" max="4098" width="0" hidden="1" customWidth="1"/>
    <col min="4099" max="4104" width="9.69921875" customWidth="1"/>
    <col min="4354" max="4354" width="0" hidden="1" customWidth="1"/>
    <col min="4355" max="4360" width="9.69921875" customWidth="1"/>
    <col min="4610" max="4610" width="0" hidden="1" customWidth="1"/>
    <col min="4611" max="4616" width="9.69921875" customWidth="1"/>
    <col min="4866" max="4866" width="0" hidden="1" customWidth="1"/>
    <col min="4867" max="4872" width="9.69921875" customWidth="1"/>
    <col min="5122" max="5122" width="0" hidden="1" customWidth="1"/>
    <col min="5123" max="5128" width="9.69921875" customWidth="1"/>
    <col min="5378" max="5378" width="0" hidden="1" customWidth="1"/>
    <col min="5379" max="5384" width="9.69921875" customWidth="1"/>
    <col min="5634" max="5634" width="0" hidden="1" customWidth="1"/>
    <col min="5635" max="5640" width="9.69921875" customWidth="1"/>
    <col min="5890" max="5890" width="0" hidden="1" customWidth="1"/>
    <col min="5891" max="5896" width="9.69921875" customWidth="1"/>
    <col min="6146" max="6146" width="0" hidden="1" customWidth="1"/>
    <col min="6147" max="6152" width="9.69921875" customWidth="1"/>
    <col min="6402" max="6402" width="0" hidden="1" customWidth="1"/>
    <col min="6403" max="6408" width="9.69921875" customWidth="1"/>
    <col min="6658" max="6658" width="0" hidden="1" customWidth="1"/>
    <col min="6659" max="6664" width="9.69921875" customWidth="1"/>
    <col min="6914" max="6914" width="0" hidden="1" customWidth="1"/>
    <col min="6915" max="6920" width="9.69921875" customWidth="1"/>
    <col min="7170" max="7170" width="0" hidden="1" customWidth="1"/>
    <col min="7171" max="7176" width="9.69921875" customWidth="1"/>
    <col min="7426" max="7426" width="0" hidden="1" customWidth="1"/>
    <col min="7427" max="7432" width="9.69921875" customWidth="1"/>
    <col min="7682" max="7682" width="0" hidden="1" customWidth="1"/>
    <col min="7683" max="7688" width="9.69921875" customWidth="1"/>
    <col min="7938" max="7938" width="0" hidden="1" customWidth="1"/>
    <col min="7939" max="7944" width="9.69921875" customWidth="1"/>
    <col min="8194" max="8194" width="0" hidden="1" customWidth="1"/>
    <col min="8195" max="8200" width="9.69921875" customWidth="1"/>
    <col min="8450" max="8450" width="0" hidden="1" customWidth="1"/>
    <col min="8451" max="8456" width="9.69921875" customWidth="1"/>
    <col min="8706" max="8706" width="0" hidden="1" customWidth="1"/>
    <col min="8707" max="8712" width="9.69921875" customWidth="1"/>
    <col min="8962" max="8962" width="0" hidden="1" customWidth="1"/>
    <col min="8963" max="8968" width="9.69921875" customWidth="1"/>
    <col min="9218" max="9218" width="0" hidden="1" customWidth="1"/>
    <col min="9219" max="9224" width="9.69921875" customWidth="1"/>
    <col min="9474" max="9474" width="0" hidden="1" customWidth="1"/>
    <col min="9475" max="9480" width="9.69921875" customWidth="1"/>
    <col min="9730" max="9730" width="0" hidden="1" customWidth="1"/>
    <col min="9731" max="9736" width="9.69921875" customWidth="1"/>
    <col min="9986" max="9986" width="0" hidden="1" customWidth="1"/>
    <col min="9987" max="9992" width="9.69921875" customWidth="1"/>
    <col min="10242" max="10242" width="0" hidden="1" customWidth="1"/>
    <col min="10243" max="10248" width="9.69921875" customWidth="1"/>
    <col min="10498" max="10498" width="0" hidden="1" customWidth="1"/>
    <col min="10499" max="10504" width="9.69921875" customWidth="1"/>
    <col min="10754" max="10754" width="0" hidden="1" customWidth="1"/>
    <col min="10755" max="10760" width="9.69921875" customWidth="1"/>
    <col min="11010" max="11010" width="0" hidden="1" customWidth="1"/>
    <col min="11011" max="11016" width="9.69921875" customWidth="1"/>
    <col min="11266" max="11266" width="0" hidden="1" customWidth="1"/>
    <col min="11267" max="11272" width="9.69921875" customWidth="1"/>
    <col min="11522" max="11522" width="0" hidden="1" customWidth="1"/>
    <col min="11523" max="11528" width="9.69921875" customWidth="1"/>
    <col min="11778" max="11778" width="0" hidden="1" customWidth="1"/>
    <col min="11779" max="11784" width="9.69921875" customWidth="1"/>
    <col min="12034" max="12034" width="0" hidden="1" customWidth="1"/>
    <col min="12035" max="12040" width="9.69921875" customWidth="1"/>
    <col min="12290" max="12290" width="0" hidden="1" customWidth="1"/>
    <col min="12291" max="12296" width="9.69921875" customWidth="1"/>
    <col min="12546" max="12546" width="0" hidden="1" customWidth="1"/>
    <col min="12547" max="12552" width="9.69921875" customWidth="1"/>
    <col min="12802" max="12802" width="0" hidden="1" customWidth="1"/>
    <col min="12803" max="12808" width="9.69921875" customWidth="1"/>
    <col min="13058" max="13058" width="0" hidden="1" customWidth="1"/>
    <col min="13059" max="13064" width="9.69921875" customWidth="1"/>
    <col min="13314" max="13314" width="0" hidden="1" customWidth="1"/>
    <col min="13315" max="13320" width="9.69921875" customWidth="1"/>
    <col min="13570" max="13570" width="0" hidden="1" customWidth="1"/>
    <col min="13571" max="13576" width="9.69921875" customWidth="1"/>
    <col min="13826" max="13826" width="0" hidden="1" customWidth="1"/>
    <col min="13827" max="13832" width="9.69921875" customWidth="1"/>
    <col min="14082" max="14082" width="0" hidden="1" customWidth="1"/>
    <col min="14083" max="14088" width="9.69921875" customWidth="1"/>
    <col min="14338" max="14338" width="0" hidden="1" customWidth="1"/>
    <col min="14339" max="14344" width="9.69921875" customWidth="1"/>
    <col min="14594" max="14594" width="0" hidden="1" customWidth="1"/>
    <col min="14595" max="14600" width="9.69921875" customWidth="1"/>
    <col min="14850" max="14850" width="0" hidden="1" customWidth="1"/>
    <col min="14851" max="14856" width="9.69921875" customWidth="1"/>
    <col min="15106" max="15106" width="0" hidden="1" customWidth="1"/>
    <col min="15107" max="15112" width="9.69921875" customWidth="1"/>
    <col min="15362" max="15362" width="0" hidden="1" customWidth="1"/>
    <col min="15363" max="15368" width="9.69921875" customWidth="1"/>
    <col min="15618" max="15618" width="0" hidden="1" customWidth="1"/>
    <col min="15619" max="15624" width="9.69921875" customWidth="1"/>
    <col min="15874" max="15874" width="0" hidden="1" customWidth="1"/>
    <col min="15875" max="15880" width="9.69921875" customWidth="1"/>
    <col min="16130" max="16130" width="0" hidden="1" customWidth="1"/>
    <col min="16131" max="16136" width="9.69921875" customWidth="1"/>
  </cols>
  <sheetData>
    <row r="1" spans="1:9" x14ac:dyDescent="0.25">
      <c r="B1" s="142" t="s">
        <v>1</v>
      </c>
      <c r="C1" s="142"/>
      <c r="D1" s="142"/>
      <c r="E1" s="142"/>
      <c r="F1" s="142"/>
      <c r="G1" s="142"/>
      <c r="H1" s="142"/>
      <c r="I1" s="141"/>
    </row>
    <row r="2" spans="1:9" x14ac:dyDescent="0.25">
      <c r="B2" s="142"/>
      <c r="C2" s="142"/>
      <c r="D2" s="142"/>
      <c r="E2" s="142"/>
      <c r="F2" s="142"/>
      <c r="G2" s="142"/>
      <c r="H2" s="142"/>
      <c r="I2" s="141"/>
    </row>
    <row r="3" spans="1:9" ht="35.4" customHeight="1" x14ac:dyDescent="0.25">
      <c r="B3" s="142"/>
      <c r="C3" s="142"/>
      <c r="D3" s="142"/>
      <c r="E3" s="142"/>
      <c r="F3" s="142"/>
      <c r="G3" s="142"/>
      <c r="H3" s="142"/>
      <c r="I3" s="141"/>
    </row>
    <row r="5" spans="1:9" ht="45.6" x14ac:dyDescent="0.8">
      <c r="A5" s="139" t="s">
        <v>2</v>
      </c>
      <c r="B5" s="140"/>
      <c r="C5" s="140"/>
      <c r="D5" s="140"/>
      <c r="E5" s="140"/>
      <c r="F5" s="140"/>
      <c r="G5" s="140"/>
      <c r="H5" s="140"/>
      <c r="I5" s="141"/>
    </row>
    <row r="6" spans="1:9" ht="55.2" customHeight="1" x14ac:dyDescent="0.25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2.8" x14ac:dyDescent="0.4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>
        <v>2</v>
      </c>
      <c r="I7" s="3" t="s">
        <v>0</v>
      </c>
    </row>
    <row r="8" spans="1:9" s="6" customFormat="1" ht="80.400000000000006" customHeight="1" x14ac:dyDescent="0.25">
      <c r="F8" s="6" t="s">
        <v>3</v>
      </c>
      <c r="G8" s="6" t="s">
        <v>4</v>
      </c>
      <c r="H8" s="6" t="s">
        <v>341</v>
      </c>
    </row>
    <row r="9" spans="1:9" ht="45.6" x14ac:dyDescent="0.8">
      <c r="A9" s="139" t="s">
        <v>338</v>
      </c>
      <c r="B9" s="140"/>
      <c r="C9" s="140"/>
      <c r="D9" s="140"/>
      <c r="E9" s="140"/>
      <c r="F9" s="140"/>
      <c r="G9" s="140"/>
      <c r="H9" s="140"/>
      <c r="I9" s="141"/>
    </row>
    <row r="10" spans="1:9" ht="55.2" customHeight="1" x14ac:dyDescent="0.25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2.8" x14ac:dyDescent="0.4">
      <c r="B11" s="3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3" t="s">
        <v>0</v>
      </c>
    </row>
    <row r="12" spans="1:9" s="6" customFormat="1" ht="80.400000000000006" customHeight="1" x14ac:dyDescent="0.25"/>
    <row r="13" spans="1:9" ht="45.6" x14ac:dyDescent="0.8">
      <c r="A13" s="139" t="s">
        <v>5</v>
      </c>
      <c r="B13" s="140"/>
      <c r="C13" s="140"/>
      <c r="D13" s="140"/>
      <c r="E13" s="140"/>
      <c r="F13" s="140"/>
      <c r="G13" s="140"/>
      <c r="H13" s="140"/>
      <c r="I13" s="141"/>
    </row>
    <row r="14" spans="1:9" ht="55.2" customHeight="1" x14ac:dyDescent="0.25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2.8" x14ac:dyDescent="0.4">
      <c r="B15" s="3" t="s">
        <v>0</v>
      </c>
      <c r="C15" s="4" t="s">
        <v>0</v>
      </c>
      <c r="D15" s="4" t="s">
        <v>0</v>
      </c>
      <c r="E15" s="4" t="s">
        <v>0</v>
      </c>
      <c r="F15" s="4">
        <v>1</v>
      </c>
      <c r="G15" s="4">
        <v>1</v>
      </c>
      <c r="H15" s="4" t="s">
        <v>0</v>
      </c>
      <c r="I15" s="3" t="s">
        <v>0</v>
      </c>
    </row>
    <row r="16" spans="1:9" s="6" customFormat="1" ht="80.400000000000006" customHeight="1" x14ac:dyDescent="0.25">
      <c r="F16" s="6" t="s">
        <v>6</v>
      </c>
      <c r="G16" s="6" t="s">
        <v>305</v>
      </c>
    </row>
    <row r="17" spans="1:9" ht="45.6" x14ac:dyDescent="0.8">
      <c r="A17" s="139" t="s">
        <v>7</v>
      </c>
      <c r="B17" s="140"/>
      <c r="C17" s="140"/>
      <c r="D17" s="140"/>
      <c r="E17" s="140"/>
      <c r="F17" s="140"/>
      <c r="G17" s="140"/>
      <c r="H17" s="140"/>
      <c r="I17" s="141"/>
    </row>
    <row r="18" spans="1:9" ht="55.2" customHeight="1" x14ac:dyDescent="0.25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2.8" x14ac:dyDescent="0.4">
      <c r="B19" s="3">
        <v>2</v>
      </c>
      <c r="C19" s="4" t="s">
        <v>0</v>
      </c>
      <c r="D19" s="4" t="s">
        <v>0</v>
      </c>
      <c r="E19" s="4" t="s">
        <v>0</v>
      </c>
      <c r="F19" s="4">
        <v>3</v>
      </c>
      <c r="G19" s="4">
        <v>2</v>
      </c>
      <c r="H19" s="4" t="s">
        <v>0</v>
      </c>
      <c r="I19" s="4" t="s">
        <v>0</v>
      </c>
    </row>
    <row r="20" spans="1:9" s="7" customFormat="1" ht="80.400000000000006" customHeight="1" x14ac:dyDescent="0.25">
      <c r="B20" s="8" t="s">
        <v>8</v>
      </c>
      <c r="F20" s="6" t="s">
        <v>149</v>
      </c>
      <c r="G20" s="6" t="s">
        <v>9</v>
      </c>
      <c r="H20" s="6"/>
    </row>
    <row r="21" spans="1:9" s="9" customFormat="1" ht="45.6" x14ac:dyDescent="0.8">
      <c r="A21" s="139" t="s">
        <v>10</v>
      </c>
      <c r="B21" s="140"/>
      <c r="C21" s="140"/>
      <c r="D21" s="140"/>
      <c r="E21" s="140"/>
      <c r="F21" s="140"/>
      <c r="G21" s="140"/>
      <c r="H21" s="140"/>
      <c r="I21" s="141"/>
    </row>
    <row r="22" spans="1:9" ht="55.2" customHeight="1" x14ac:dyDescent="0.25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2.8" x14ac:dyDescent="0.4">
      <c r="B23" s="3" t="s">
        <v>0</v>
      </c>
      <c r="C23" s="4">
        <v>1</v>
      </c>
      <c r="D23" s="4">
        <v>1</v>
      </c>
      <c r="E23" s="4">
        <v>2</v>
      </c>
      <c r="F23" s="4">
        <v>2</v>
      </c>
      <c r="G23" s="4">
        <v>7</v>
      </c>
      <c r="H23" s="4">
        <v>3</v>
      </c>
      <c r="I23" s="4" t="s">
        <v>0</v>
      </c>
    </row>
    <row r="24" spans="1:9" s="7" customFormat="1" ht="142.80000000000001" x14ac:dyDescent="0.25">
      <c r="C24" s="8">
        <v>2024</v>
      </c>
      <c r="D24" s="8">
        <v>2024</v>
      </c>
      <c r="E24" s="8" t="s">
        <v>11</v>
      </c>
      <c r="F24" s="6" t="s">
        <v>12</v>
      </c>
      <c r="G24" s="6" t="s">
        <v>327</v>
      </c>
      <c r="H24" s="6" t="s">
        <v>326</v>
      </c>
    </row>
    <row r="25" spans="1:9" ht="45.6" x14ac:dyDescent="0.8">
      <c r="A25" s="139" t="s">
        <v>159</v>
      </c>
      <c r="B25" s="140"/>
      <c r="C25" s="140"/>
      <c r="D25" s="140"/>
      <c r="E25" s="140"/>
      <c r="F25" s="140"/>
      <c r="G25" s="140"/>
      <c r="H25" s="140"/>
      <c r="I25" s="141"/>
    </row>
    <row r="26" spans="1:9" ht="55.2" customHeight="1" x14ac:dyDescent="0.25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2.8" x14ac:dyDescent="0.4">
      <c r="B27" s="3" t="s">
        <v>0</v>
      </c>
      <c r="C27" s="3" t="s">
        <v>0</v>
      </c>
      <c r="D27" s="3" t="s">
        <v>0</v>
      </c>
      <c r="E27" s="3" t="s">
        <v>0</v>
      </c>
      <c r="F27" s="4">
        <v>1</v>
      </c>
      <c r="G27" s="4">
        <v>1</v>
      </c>
      <c r="H27" s="4" t="s">
        <v>0</v>
      </c>
      <c r="I27" s="4" t="s">
        <v>0</v>
      </c>
    </row>
    <row r="28" spans="1:9" s="7" customFormat="1" ht="80.400000000000006" customHeight="1" x14ac:dyDescent="0.25">
      <c r="C28" s="8"/>
      <c r="D28" s="8"/>
      <c r="E28" s="8"/>
      <c r="F28" s="6" t="s">
        <v>296</v>
      </c>
      <c r="G28" s="6" t="s">
        <v>328</v>
      </c>
      <c r="H28" s="6"/>
    </row>
    <row r="29" spans="1:9" ht="45.6" x14ac:dyDescent="0.8">
      <c r="A29" s="139" t="s">
        <v>13</v>
      </c>
      <c r="B29" s="140"/>
      <c r="C29" s="140"/>
      <c r="D29" s="140"/>
      <c r="E29" s="140"/>
      <c r="F29" s="140"/>
      <c r="G29" s="140"/>
      <c r="H29" s="140"/>
      <c r="I29" s="141"/>
    </row>
    <row r="30" spans="1:9" ht="55.2" customHeight="1" x14ac:dyDescent="0.25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2.8" x14ac:dyDescent="0.4">
      <c r="B31" s="3" t="s">
        <v>0</v>
      </c>
      <c r="C31" s="4" t="s">
        <v>0</v>
      </c>
      <c r="D31" s="4" t="s">
        <v>0</v>
      </c>
      <c r="E31" s="4" t="s">
        <v>0</v>
      </c>
      <c r="F31" s="4">
        <v>3</v>
      </c>
      <c r="G31" s="4">
        <v>2</v>
      </c>
      <c r="H31" s="4">
        <v>3</v>
      </c>
      <c r="I31" s="4" t="s">
        <v>0</v>
      </c>
    </row>
    <row r="32" spans="1:9" s="7" customFormat="1" ht="80.400000000000006" customHeight="1" x14ac:dyDescent="0.25">
      <c r="F32" s="6" t="s">
        <v>315</v>
      </c>
      <c r="G32" s="6" t="s">
        <v>275</v>
      </c>
      <c r="H32" s="6" t="s">
        <v>253</v>
      </c>
    </row>
    <row r="33" spans="1:9" ht="45.6" x14ac:dyDescent="0.8">
      <c r="A33" s="139" t="s">
        <v>14</v>
      </c>
      <c r="B33" s="140"/>
      <c r="C33" s="140"/>
      <c r="D33" s="140"/>
      <c r="E33" s="140"/>
      <c r="F33" s="140"/>
      <c r="G33" s="140"/>
      <c r="H33" s="140"/>
      <c r="I33" s="141"/>
    </row>
    <row r="34" spans="1:9" ht="55.2" customHeight="1" x14ac:dyDescent="0.25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9" s="3" customFormat="1" ht="22.8" x14ac:dyDescent="0.4">
      <c r="B35" s="3" t="s">
        <v>0</v>
      </c>
      <c r="C35" s="4" t="s">
        <v>0</v>
      </c>
      <c r="D35" s="4" t="s">
        <v>0</v>
      </c>
      <c r="E35" s="4">
        <v>1</v>
      </c>
      <c r="F35" s="4" t="s">
        <v>0</v>
      </c>
      <c r="G35" s="4">
        <v>1</v>
      </c>
      <c r="H35" s="4" t="s">
        <v>0</v>
      </c>
      <c r="I35" s="4" t="s">
        <v>0</v>
      </c>
    </row>
    <row r="36" spans="1:9" s="7" customFormat="1" ht="80.400000000000006" customHeight="1" x14ac:dyDescent="0.25">
      <c r="E36" s="8">
        <v>2025</v>
      </c>
      <c r="G36" s="6" t="s">
        <v>15</v>
      </c>
      <c r="H36" s="6"/>
    </row>
    <row r="37" spans="1:9" ht="45.6" x14ac:dyDescent="0.8">
      <c r="A37" s="139" t="s">
        <v>155</v>
      </c>
      <c r="B37" s="140"/>
      <c r="C37" s="140"/>
      <c r="D37" s="140"/>
      <c r="E37" s="140"/>
      <c r="F37" s="140"/>
      <c r="G37" s="140"/>
      <c r="H37" s="140"/>
      <c r="I37" s="141"/>
    </row>
    <row r="38" spans="1:9" ht="55.2" customHeight="1" x14ac:dyDescent="0.25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9" s="3" customFormat="1" ht="22.8" x14ac:dyDescent="0.4">
      <c r="B39" s="3" t="s">
        <v>0</v>
      </c>
      <c r="C39" s="3" t="s">
        <v>0</v>
      </c>
      <c r="D39" s="3" t="s">
        <v>0</v>
      </c>
      <c r="E39" s="3" t="s">
        <v>0</v>
      </c>
      <c r="F39" s="4" t="s">
        <v>0</v>
      </c>
      <c r="G39" s="4" t="s">
        <v>0</v>
      </c>
      <c r="H39" s="4">
        <v>1</v>
      </c>
      <c r="I39" s="4" t="s">
        <v>0</v>
      </c>
    </row>
    <row r="40" spans="1:9" s="7" customFormat="1" ht="80.400000000000006" customHeight="1" x14ac:dyDescent="0.25">
      <c r="C40" s="8"/>
      <c r="D40" s="8"/>
      <c r="E40" s="8"/>
      <c r="F40" s="6"/>
      <c r="G40" s="6"/>
      <c r="H40" s="6" t="s">
        <v>347</v>
      </c>
    </row>
    <row r="41" spans="1:9" s="9" customFormat="1" ht="45.6" x14ac:dyDescent="0.8">
      <c r="A41" s="139" t="s">
        <v>16</v>
      </c>
      <c r="B41" s="140"/>
      <c r="C41" s="140"/>
      <c r="D41" s="140"/>
      <c r="E41" s="140"/>
      <c r="F41" s="140"/>
      <c r="G41" s="140"/>
      <c r="H41" s="140"/>
      <c r="I41" s="141"/>
    </row>
    <row r="42" spans="1:9" ht="55.2" customHeight="1" x14ac:dyDescent="0.25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9" s="3" customFormat="1" ht="22.8" x14ac:dyDescent="0.4">
      <c r="B43" s="3" t="s">
        <v>0</v>
      </c>
      <c r="C43" s="4" t="s">
        <v>0</v>
      </c>
      <c r="D43" s="4" t="s">
        <v>0</v>
      </c>
      <c r="E43" s="4" t="s">
        <v>0</v>
      </c>
      <c r="F43" s="4">
        <v>6</v>
      </c>
      <c r="G43" s="4">
        <v>1</v>
      </c>
      <c r="H43" s="4">
        <v>3</v>
      </c>
      <c r="I43" s="4" t="s">
        <v>0</v>
      </c>
    </row>
    <row r="44" spans="1:9" s="7" customFormat="1" ht="132.6" x14ac:dyDescent="0.25">
      <c r="F44" s="6" t="s">
        <v>350</v>
      </c>
      <c r="G44" s="6" t="s">
        <v>17</v>
      </c>
      <c r="H44" s="6" t="s">
        <v>301</v>
      </c>
    </row>
    <row r="45" spans="1:9" ht="45.6" x14ac:dyDescent="0.8">
      <c r="A45" s="139" t="s">
        <v>18</v>
      </c>
      <c r="B45" s="140"/>
      <c r="C45" s="140"/>
      <c r="D45" s="140"/>
      <c r="E45" s="140"/>
      <c r="F45" s="140"/>
      <c r="G45" s="140"/>
      <c r="H45" s="140"/>
      <c r="I45" s="141"/>
    </row>
    <row r="46" spans="1:9" ht="55.2" customHeight="1" x14ac:dyDescent="0.25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</row>
    <row r="47" spans="1:9" s="3" customFormat="1" ht="22.8" x14ac:dyDescent="0.4">
      <c r="B47" s="3" t="s">
        <v>0</v>
      </c>
      <c r="C47" s="4" t="s">
        <v>0</v>
      </c>
      <c r="D47" s="4">
        <v>1</v>
      </c>
      <c r="E47" s="4" t="s">
        <v>0</v>
      </c>
      <c r="F47" s="4" t="s">
        <v>0</v>
      </c>
      <c r="G47" s="4">
        <v>7</v>
      </c>
      <c r="H47" s="4" t="s">
        <v>0</v>
      </c>
      <c r="I47" s="4" t="s">
        <v>0</v>
      </c>
    </row>
    <row r="48" spans="1:9" s="7" customFormat="1" ht="142.80000000000001" x14ac:dyDescent="0.25">
      <c r="D48" s="118">
        <v>2026</v>
      </c>
      <c r="G48" s="6" t="s">
        <v>318</v>
      </c>
      <c r="H48" s="6"/>
    </row>
    <row r="49" spans="1:10" ht="45.6" x14ac:dyDescent="0.8">
      <c r="A49" s="139" t="s">
        <v>19</v>
      </c>
      <c r="B49" s="140"/>
      <c r="C49" s="140"/>
      <c r="D49" s="140"/>
      <c r="E49" s="140"/>
      <c r="F49" s="140"/>
      <c r="G49" s="140"/>
      <c r="H49" s="140"/>
      <c r="I49" s="141"/>
    </row>
    <row r="50" spans="1:10" ht="55.2" customHeight="1" x14ac:dyDescent="0.25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  <c r="J50" t="e" vm="9">
        <v>#VALUE!</v>
      </c>
    </row>
    <row r="51" spans="1:10" s="3" customFormat="1" ht="22.8" x14ac:dyDescent="0.4">
      <c r="B51" s="3" t="s">
        <v>0</v>
      </c>
      <c r="C51" s="4">
        <v>1</v>
      </c>
      <c r="D51" s="4" t="s">
        <v>0</v>
      </c>
      <c r="E51" s="4" t="s">
        <v>0</v>
      </c>
      <c r="F51" s="4">
        <v>3</v>
      </c>
      <c r="G51" s="4">
        <v>4</v>
      </c>
      <c r="H51" s="4" t="s">
        <v>0</v>
      </c>
      <c r="I51" s="4" t="s">
        <v>0</v>
      </c>
      <c r="J51" s="3">
        <v>1</v>
      </c>
    </row>
    <row r="52" spans="1:10" s="7" customFormat="1" ht="81.599999999999994" x14ac:dyDescent="0.25">
      <c r="C52" s="8">
        <v>2023</v>
      </c>
      <c r="F52" s="6" t="s">
        <v>308</v>
      </c>
      <c r="G52" s="6" t="s">
        <v>284</v>
      </c>
      <c r="H52" s="6"/>
      <c r="J52" s="7" t="s">
        <v>20</v>
      </c>
    </row>
    <row r="53" spans="1:10" ht="45.6" x14ac:dyDescent="0.8">
      <c r="A53" s="139" t="s">
        <v>21</v>
      </c>
      <c r="B53" s="140"/>
      <c r="C53" s="140"/>
      <c r="D53" s="140"/>
      <c r="E53" s="140"/>
      <c r="F53" s="140"/>
      <c r="G53" s="140"/>
      <c r="H53" s="140"/>
      <c r="I53" s="141"/>
    </row>
    <row r="54" spans="1:10" ht="55.2" customHeight="1" x14ac:dyDescent="0.25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10" s="3" customFormat="1" ht="22.8" x14ac:dyDescent="0.4">
      <c r="B55" s="3" t="s">
        <v>0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>
        <v>2</v>
      </c>
      <c r="I55" s="4" t="s">
        <v>0</v>
      </c>
    </row>
    <row r="56" spans="1:10" s="7" customFormat="1" ht="80.400000000000006" customHeight="1" x14ac:dyDescent="0.25">
      <c r="F56" s="6" t="s">
        <v>22</v>
      </c>
      <c r="G56" s="6" t="s">
        <v>23</v>
      </c>
      <c r="H56" s="6" t="s">
        <v>342</v>
      </c>
    </row>
    <row r="57" spans="1:10" ht="45.6" x14ac:dyDescent="0.8">
      <c r="A57" s="139" t="s">
        <v>25</v>
      </c>
      <c r="B57" s="140"/>
      <c r="C57" s="140"/>
      <c r="D57" s="140"/>
      <c r="E57" s="140"/>
      <c r="F57" s="140"/>
      <c r="G57" s="140"/>
      <c r="H57" s="140"/>
      <c r="I57" s="141"/>
    </row>
    <row r="58" spans="1:10" ht="55.2" customHeight="1" x14ac:dyDescent="0.25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10" s="3" customFormat="1" ht="22.8" x14ac:dyDescent="0.4">
      <c r="B59" s="3">
        <v>1</v>
      </c>
      <c r="C59" s="4" t="s">
        <v>0</v>
      </c>
      <c r="D59" s="4" t="s">
        <v>0</v>
      </c>
      <c r="E59" s="4" t="s">
        <v>0</v>
      </c>
      <c r="F59" s="4">
        <v>1</v>
      </c>
      <c r="G59" s="4">
        <v>1</v>
      </c>
      <c r="H59" s="4" t="s">
        <v>0</v>
      </c>
      <c r="I59" s="4" t="s">
        <v>0</v>
      </c>
    </row>
    <row r="60" spans="1:10" s="7" customFormat="1" ht="80.400000000000006" customHeight="1" x14ac:dyDescent="0.25">
      <c r="B60" s="118">
        <v>2026</v>
      </c>
      <c r="F60" s="6" t="s">
        <v>26</v>
      </c>
      <c r="G60" s="6" t="s">
        <v>285</v>
      </c>
      <c r="H60" s="6"/>
    </row>
    <row r="61" spans="1:10" ht="45.6" x14ac:dyDescent="0.8">
      <c r="A61" s="139" t="s">
        <v>156</v>
      </c>
      <c r="B61" s="140"/>
      <c r="C61" s="140"/>
      <c r="D61" s="140"/>
      <c r="E61" s="140"/>
      <c r="F61" s="140"/>
      <c r="G61" s="140"/>
      <c r="H61" s="140"/>
      <c r="I61" s="141"/>
    </row>
    <row r="62" spans="1:10" ht="55.2" customHeight="1" x14ac:dyDescent="0.25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10" s="3" customFormat="1" ht="22.8" x14ac:dyDescent="0.4">
      <c r="B63" s="3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</row>
    <row r="64" spans="1:10" s="7" customFormat="1" ht="80.400000000000006" customHeight="1" x14ac:dyDescent="0.25">
      <c r="F64" s="6"/>
      <c r="G64" s="6"/>
      <c r="H64" s="6"/>
    </row>
    <row r="65" spans="1:9" ht="45.6" x14ac:dyDescent="0.8">
      <c r="A65" s="139" t="s">
        <v>27</v>
      </c>
      <c r="B65" s="140"/>
      <c r="C65" s="140"/>
      <c r="D65" s="140"/>
      <c r="E65" s="140"/>
      <c r="F65" s="140"/>
      <c r="G65" s="140"/>
      <c r="H65" s="140"/>
      <c r="I65" s="141"/>
    </row>
    <row r="66" spans="1:9" ht="55.2" customHeight="1" x14ac:dyDescent="0.25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2.8" x14ac:dyDescent="0.4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00000000000006" customHeight="1" x14ac:dyDescent="0.25">
      <c r="F68" s="6" t="s">
        <v>148</v>
      </c>
      <c r="G68" s="6" t="s">
        <v>276</v>
      </c>
      <c r="H68" s="6"/>
    </row>
    <row r="69" spans="1:9" ht="45.6" x14ac:dyDescent="0.8">
      <c r="A69" s="139" t="s">
        <v>28</v>
      </c>
      <c r="B69" s="140"/>
      <c r="C69" s="140"/>
      <c r="D69" s="140"/>
      <c r="E69" s="140"/>
      <c r="F69" s="140"/>
      <c r="G69" s="140"/>
      <c r="H69" s="140"/>
      <c r="I69" s="141"/>
    </row>
    <row r="70" spans="1:9" ht="55.2" customHeight="1" x14ac:dyDescent="0.25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2.8" x14ac:dyDescent="0.4">
      <c r="B71" s="3" t="s">
        <v>0</v>
      </c>
      <c r="C71" s="4">
        <v>1</v>
      </c>
      <c r="D71" s="4" t="s">
        <v>0</v>
      </c>
      <c r="E71" s="4" t="s">
        <v>0</v>
      </c>
      <c r="F71" s="4">
        <v>1</v>
      </c>
      <c r="G71" s="4">
        <v>3</v>
      </c>
      <c r="H71" s="4" t="s">
        <v>0</v>
      </c>
      <c r="I71" s="4" t="s">
        <v>0</v>
      </c>
    </row>
    <row r="72" spans="1:9" s="7" customFormat="1" ht="80.400000000000006" customHeight="1" x14ac:dyDescent="0.25">
      <c r="C72" s="118">
        <v>2026</v>
      </c>
      <c r="F72" s="6" t="s">
        <v>29</v>
      </c>
      <c r="G72" s="6" t="s">
        <v>348</v>
      </c>
      <c r="H72" s="6"/>
    </row>
    <row r="73" spans="1:9" ht="45.6" x14ac:dyDescent="0.8">
      <c r="A73" s="139" t="s">
        <v>161</v>
      </c>
      <c r="B73" s="140"/>
      <c r="C73" s="140"/>
      <c r="D73" s="140"/>
      <c r="E73" s="140"/>
      <c r="F73" s="140"/>
      <c r="G73" s="140"/>
      <c r="H73" s="140"/>
      <c r="I73" s="141"/>
    </row>
    <row r="74" spans="1:9" ht="55.2" customHeight="1" x14ac:dyDescent="0.25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2.8" x14ac:dyDescent="0.4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>
        <v>1</v>
      </c>
      <c r="I75" s="3">
        <v>1</v>
      </c>
    </row>
    <row r="76" spans="1:9" s="7" customFormat="1" ht="80.400000000000006" customHeight="1" x14ac:dyDescent="0.25">
      <c r="F76" s="128" t="s">
        <v>292</v>
      </c>
      <c r="G76" s="6" t="s">
        <v>252</v>
      </c>
      <c r="H76" s="6" t="s">
        <v>319</v>
      </c>
      <c r="I76" s="7">
        <v>2025</v>
      </c>
    </row>
    <row r="77" spans="1:9" ht="45.6" x14ac:dyDescent="0.8">
      <c r="A77" s="139" t="s">
        <v>30</v>
      </c>
      <c r="B77" s="140"/>
      <c r="C77" s="140"/>
      <c r="D77" s="140"/>
      <c r="E77" s="140"/>
      <c r="F77" s="140"/>
      <c r="G77" s="140"/>
      <c r="H77" s="140"/>
      <c r="I77" s="141"/>
    </row>
    <row r="78" spans="1:9" ht="55.2" customHeight="1" x14ac:dyDescent="0.25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2.8" x14ac:dyDescent="0.4">
      <c r="B79" s="3" t="s">
        <v>0</v>
      </c>
      <c r="C79" s="4" t="s">
        <v>0</v>
      </c>
      <c r="D79" s="4" t="s">
        <v>0</v>
      </c>
      <c r="E79" s="4" t="s">
        <v>0</v>
      </c>
      <c r="F79" s="4">
        <v>1</v>
      </c>
      <c r="G79" s="4">
        <v>3</v>
      </c>
      <c r="H79" s="4" t="s">
        <v>0</v>
      </c>
      <c r="I79" s="4" t="s">
        <v>0</v>
      </c>
    </row>
    <row r="80" spans="1:9" s="7" customFormat="1" ht="80.400000000000006" customHeight="1" x14ac:dyDescent="0.25">
      <c r="F80" s="6" t="s">
        <v>31</v>
      </c>
      <c r="G80" s="6" t="s">
        <v>32</v>
      </c>
      <c r="H80" s="6"/>
    </row>
    <row r="81" spans="1:9" ht="45.6" x14ac:dyDescent="0.8">
      <c r="A81" s="139" t="s">
        <v>230</v>
      </c>
      <c r="B81" s="140"/>
      <c r="C81" s="140"/>
      <c r="D81" s="140"/>
      <c r="E81" s="140"/>
      <c r="F81" s="140"/>
      <c r="G81" s="140"/>
      <c r="H81" s="140"/>
      <c r="I81" s="141"/>
    </row>
    <row r="82" spans="1:9" ht="55.2" customHeight="1" x14ac:dyDescent="0.25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2.8" x14ac:dyDescent="0.4">
      <c r="B83" s="3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>
        <v>4</v>
      </c>
      <c r="H83" s="4">
        <v>3</v>
      </c>
      <c r="I83" s="4" t="s">
        <v>0</v>
      </c>
    </row>
    <row r="84" spans="1:9" s="7" customFormat="1" ht="81.599999999999994" x14ac:dyDescent="0.25">
      <c r="G84" s="6" t="s">
        <v>147</v>
      </c>
      <c r="H84" s="6" t="s">
        <v>339</v>
      </c>
    </row>
    <row r="85" spans="1:9" ht="45.6" x14ac:dyDescent="0.8">
      <c r="A85" s="139" t="s">
        <v>152</v>
      </c>
      <c r="B85" s="140"/>
      <c r="C85" s="140"/>
      <c r="D85" s="140"/>
      <c r="E85" s="140"/>
      <c r="F85" s="140"/>
      <c r="G85" s="140"/>
      <c r="H85" s="140"/>
      <c r="I85" s="141"/>
    </row>
    <row r="86" spans="1:9" ht="55.2" customHeight="1" x14ac:dyDescent="0.25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2.8" x14ac:dyDescent="0.4">
      <c r="B87" s="3">
        <v>1</v>
      </c>
      <c r="C87" s="4">
        <v>1</v>
      </c>
      <c r="D87" s="4">
        <v>1</v>
      </c>
      <c r="E87" s="4" t="s">
        <v>0</v>
      </c>
      <c r="F87" s="4">
        <v>4</v>
      </c>
      <c r="G87" s="4">
        <v>5</v>
      </c>
      <c r="H87" s="4">
        <v>1</v>
      </c>
      <c r="I87" s="4" t="s">
        <v>0</v>
      </c>
    </row>
    <row r="88" spans="1:9" s="7" customFormat="1" ht="102" x14ac:dyDescent="0.25">
      <c r="B88" s="8">
        <v>2024</v>
      </c>
      <c r="C88" s="8">
        <v>2025</v>
      </c>
      <c r="D88" s="8">
        <v>2025</v>
      </c>
      <c r="F88" s="6" t="s">
        <v>303</v>
      </c>
      <c r="G88" s="6" t="s">
        <v>306</v>
      </c>
      <c r="H88" s="6" t="s">
        <v>340</v>
      </c>
    </row>
    <row r="89" spans="1:9" ht="45.6" x14ac:dyDescent="0.8">
      <c r="A89" s="139" t="s">
        <v>33</v>
      </c>
      <c r="B89" s="140"/>
      <c r="C89" s="140"/>
      <c r="D89" s="140"/>
      <c r="E89" s="140"/>
      <c r="F89" s="140"/>
      <c r="G89" s="140"/>
      <c r="H89" s="140"/>
      <c r="I89" s="141"/>
    </row>
    <row r="90" spans="1:9" ht="55.2" customHeight="1" x14ac:dyDescent="0.25">
      <c r="B90" s="1" t="e" vm="1">
        <v>#VALUE!</v>
      </c>
      <c r="C90" s="1" t="e" vm="2">
        <v>#VALUE!</v>
      </c>
      <c r="D90" s="1" t="e" vm="3">
        <v>#VALUE!</v>
      </c>
      <c r="E90" s="1" t="e" vm="4">
        <v>#VALUE!</v>
      </c>
      <c r="F90" s="1" t="e" vm="5">
        <v>#VALUE!</v>
      </c>
      <c r="G90" s="2" t="e" vm="6">
        <v>#VALUE!</v>
      </c>
      <c r="H90" s="2" t="e" vm="7">
        <v>#VALUE!</v>
      </c>
      <c r="I90" t="e" vm="8">
        <v>#VALUE!</v>
      </c>
    </row>
    <row r="91" spans="1:9" s="3" customFormat="1" ht="22.8" x14ac:dyDescent="0.4">
      <c r="B91" s="3" t="s">
        <v>0</v>
      </c>
      <c r="C91" s="4" t="s">
        <v>0</v>
      </c>
      <c r="D91" s="4">
        <v>1</v>
      </c>
      <c r="E91" s="4" t="s">
        <v>0</v>
      </c>
      <c r="F91" s="4">
        <v>1</v>
      </c>
      <c r="G91" s="4">
        <v>2</v>
      </c>
      <c r="H91" s="4">
        <v>1</v>
      </c>
      <c r="I91" s="4" t="s">
        <v>0</v>
      </c>
    </row>
    <row r="92" spans="1:9" s="7" customFormat="1" ht="80.400000000000006" customHeight="1" x14ac:dyDescent="0.25">
      <c r="D92" s="8">
        <v>2023</v>
      </c>
      <c r="F92" s="6" t="s">
        <v>34</v>
      </c>
      <c r="G92" s="6" t="s">
        <v>35</v>
      </c>
      <c r="H92" s="6" t="s">
        <v>302</v>
      </c>
    </row>
  </sheetData>
  <mergeCells count="23">
    <mergeCell ref="A9:I9"/>
    <mergeCell ref="A85:I85"/>
    <mergeCell ref="A89:I89"/>
    <mergeCell ref="B1:I3"/>
    <mergeCell ref="A5:I5"/>
    <mergeCell ref="A13:I13"/>
    <mergeCell ref="A17:I17"/>
    <mergeCell ref="A65:I65"/>
    <mergeCell ref="A69:I69"/>
    <mergeCell ref="A73:I73"/>
    <mergeCell ref="A77:I77"/>
    <mergeCell ref="A81:I81"/>
    <mergeCell ref="A21:I21"/>
    <mergeCell ref="A25:I25"/>
    <mergeCell ref="A29:I29"/>
    <mergeCell ref="A33:I33"/>
    <mergeCell ref="A61:I61"/>
    <mergeCell ref="A57:I57"/>
    <mergeCell ref="A41:I41"/>
    <mergeCell ref="A37:I37"/>
    <mergeCell ref="A45:I45"/>
    <mergeCell ref="A49:I49"/>
    <mergeCell ref="A53:I53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30"/>
  <sheetViews>
    <sheetView workbookViewId="0">
      <selection sqref="A1:B1"/>
    </sheetView>
  </sheetViews>
  <sheetFormatPr defaultRowHeight="13.8" x14ac:dyDescent="0.25"/>
  <cols>
    <col min="1" max="1" width="11.8984375" style="32" bestFit="1" customWidth="1"/>
    <col min="2" max="2" width="13" style="32" bestFit="1" customWidth="1"/>
    <col min="3" max="3" width="26.19921875" bestFit="1" customWidth="1"/>
    <col min="4" max="4" width="16.69921875" style="68" customWidth="1"/>
    <col min="5" max="5" width="16.09765625" style="64" bestFit="1" customWidth="1"/>
    <col min="6" max="6" width="7.69921875" hidden="1" customWidth="1"/>
    <col min="7" max="7" width="10" bestFit="1" customWidth="1"/>
    <col min="9" max="9" width="10" bestFit="1" customWidth="1"/>
    <col min="10" max="10" width="10.8984375" customWidth="1"/>
    <col min="257" max="257" width="12.5" bestFit="1" customWidth="1"/>
    <col min="258" max="258" width="12.19921875" bestFit="1" customWidth="1"/>
    <col min="259" max="259" width="26.19921875" bestFit="1" customWidth="1"/>
    <col min="260" max="260" width="16.69921875" customWidth="1"/>
    <col min="261" max="261" width="14.19921875" customWidth="1"/>
    <col min="262" max="262" width="0" hidden="1" customWidth="1"/>
    <col min="263" max="263" width="9.3984375" bestFit="1" customWidth="1"/>
    <col min="265" max="265" width="9.3984375" bestFit="1" customWidth="1"/>
    <col min="513" max="513" width="12.5" bestFit="1" customWidth="1"/>
    <col min="514" max="514" width="12.19921875" bestFit="1" customWidth="1"/>
    <col min="515" max="515" width="26.19921875" bestFit="1" customWidth="1"/>
    <col min="516" max="516" width="16.69921875" customWidth="1"/>
    <col min="517" max="517" width="14.19921875" customWidth="1"/>
    <col min="518" max="518" width="0" hidden="1" customWidth="1"/>
    <col min="519" max="519" width="9.3984375" bestFit="1" customWidth="1"/>
    <col min="521" max="521" width="9.3984375" bestFit="1" customWidth="1"/>
    <col min="769" max="769" width="12.5" bestFit="1" customWidth="1"/>
    <col min="770" max="770" width="12.19921875" bestFit="1" customWidth="1"/>
    <col min="771" max="771" width="26.19921875" bestFit="1" customWidth="1"/>
    <col min="772" max="772" width="16.69921875" customWidth="1"/>
    <col min="773" max="773" width="14.19921875" customWidth="1"/>
    <col min="774" max="774" width="0" hidden="1" customWidth="1"/>
    <col min="775" max="775" width="9.3984375" bestFit="1" customWidth="1"/>
    <col min="777" max="777" width="9.3984375" bestFit="1" customWidth="1"/>
    <col min="1025" max="1025" width="12.5" bestFit="1" customWidth="1"/>
    <col min="1026" max="1026" width="12.19921875" bestFit="1" customWidth="1"/>
    <col min="1027" max="1027" width="26.19921875" bestFit="1" customWidth="1"/>
    <col min="1028" max="1028" width="16.69921875" customWidth="1"/>
    <col min="1029" max="1029" width="14.19921875" customWidth="1"/>
    <col min="1030" max="1030" width="0" hidden="1" customWidth="1"/>
    <col min="1031" max="1031" width="9.3984375" bestFit="1" customWidth="1"/>
    <col min="1033" max="1033" width="9.3984375" bestFit="1" customWidth="1"/>
    <col min="1281" max="1281" width="12.5" bestFit="1" customWidth="1"/>
    <col min="1282" max="1282" width="12.19921875" bestFit="1" customWidth="1"/>
    <col min="1283" max="1283" width="26.19921875" bestFit="1" customWidth="1"/>
    <col min="1284" max="1284" width="16.69921875" customWidth="1"/>
    <col min="1285" max="1285" width="14.19921875" customWidth="1"/>
    <col min="1286" max="1286" width="0" hidden="1" customWidth="1"/>
    <col min="1287" max="1287" width="9.3984375" bestFit="1" customWidth="1"/>
    <col min="1289" max="1289" width="9.3984375" bestFit="1" customWidth="1"/>
    <col min="1537" max="1537" width="12.5" bestFit="1" customWidth="1"/>
    <col min="1538" max="1538" width="12.19921875" bestFit="1" customWidth="1"/>
    <col min="1539" max="1539" width="26.19921875" bestFit="1" customWidth="1"/>
    <col min="1540" max="1540" width="16.69921875" customWidth="1"/>
    <col min="1541" max="1541" width="14.19921875" customWidth="1"/>
    <col min="1542" max="1542" width="0" hidden="1" customWidth="1"/>
    <col min="1543" max="1543" width="9.3984375" bestFit="1" customWidth="1"/>
    <col min="1545" max="1545" width="9.3984375" bestFit="1" customWidth="1"/>
    <col min="1793" max="1793" width="12.5" bestFit="1" customWidth="1"/>
    <col min="1794" max="1794" width="12.19921875" bestFit="1" customWidth="1"/>
    <col min="1795" max="1795" width="26.19921875" bestFit="1" customWidth="1"/>
    <col min="1796" max="1796" width="16.69921875" customWidth="1"/>
    <col min="1797" max="1797" width="14.19921875" customWidth="1"/>
    <col min="1798" max="1798" width="0" hidden="1" customWidth="1"/>
    <col min="1799" max="1799" width="9.3984375" bestFit="1" customWidth="1"/>
    <col min="1801" max="1801" width="9.3984375" bestFit="1" customWidth="1"/>
    <col min="2049" max="2049" width="12.5" bestFit="1" customWidth="1"/>
    <col min="2050" max="2050" width="12.19921875" bestFit="1" customWidth="1"/>
    <col min="2051" max="2051" width="26.19921875" bestFit="1" customWidth="1"/>
    <col min="2052" max="2052" width="16.69921875" customWidth="1"/>
    <col min="2053" max="2053" width="14.19921875" customWidth="1"/>
    <col min="2054" max="2054" width="0" hidden="1" customWidth="1"/>
    <col min="2055" max="2055" width="9.3984375" bestFit="1" customWidth="1"/>
    <col min="2057" max="2057" width="9.3984375" bestFit="1" customWidth="1"/>
    <col min="2305" max="2305" width="12.5" bestFit="1" customWidth="1"/>
    <col min="2306" max="2306" width="12.19921875" bestFit="1" customWidth="1"/>
    <col min="2307" max="2307" width="26.19921875" bestFit="1" customWidth="1"/>
    <col min="2308" max="2308" width="16.69921875" customWidth="1"/>
    <col min="2309" max="2309" width="14.19921875" customWidth="1"/>
    <col min="2310" max="2310" width="0" hidden="1" customWidth="1"/>
    <col min="2311" max="2311" width="9.3984375" bestFit="1" customWidth="1"/>
    <col min="2313" max="2313" width="9.3984375" bestFit="1" customWidth="1"/>
    <col min="2561" max="2561" width="12.5" bestFit="1" customWidth="1"/>
    <col min="2562" max="2562" width="12.19921875" bestFit="1" customWidth="1"/>
    <col min="2563" max="2563" width="26.19921875" bestFit="1" customWidth="1"/>
    <col min="2564" max="2564" width="16.69921875" customWidth="1"/>
    <col min="2565" max="2565" width="14.19921875" customWidth="1"/>
    <col min="2566" max="2566" width="0" hidden="1" customWidth="1"/>
    <col min="2567" max="2567" width="9.3984375" bestFit="1" customWidth="1"/>
    <col min="2569" max="2569" width="9.3984375" bestFit="1" customWidth="1"/>
    <col min="2817" max="2817" width="12.5" bestFit="1" customWidth="1"/>
    <col min="2818" max="2818" width="12.19921875" bestFit="1" customWidth="1"/>
    <col min="2819" max="2819" width="26.19921875" bestFit="1" customWidth="1"/>
    <col min="2820" max="2820" width="16.69921875" customWidth="1"/>
    <col min="2821" max="2821" width="14.19921875" customWidth="1"/>
    <col min="2822" max="2822" width="0" hidden="1" customWidth="1"/>
    <col min="2823" max="2823" width="9.3984375" bestFit="1" customWidth="1"/>
    <col min="2825" max="2825" width="9.3984375" bestFit="1" customWidth="1"/>
    <col min="3073" max="3073" width="12.5" bestFit="1" customWidth="1"/>
    <col min="3074" max="3074" width="12.19921875" bestFit="1" customWidth="1"/>
    <col min="3075" max="3075" width="26.19921875" bestFit="1" customWidth="1"/>
    <col min="3076" max="3076" width="16.69921875" customWidth="1"/>
    <col min="3077" max="3077" width="14.19921875" customWidth="1"/>
    <col min="3078" max="3078" width="0" hidden="1" customWidth="1"/>
    <col min="3079" max="3079" width="9.3984375" bestFit="1" customWidth="1"/>
    <col min="3081" max="3081" width="9.3984375" bestFit="1" customWidth="1"/>
    <col min="3329" max="3329" width="12.5" bestFit="1" customWidth="1"/>
    <col min="3330" max="3330" width="12.19921875" bestFit="1" customWidth="1"/>
    <col min="3331" max="3331" width="26.19921875" bestFit="1" customWidth="1"/>
    <col min="3332" max="3332" width="16.69921875" customWidth="1"/>
    <col min="3333" max="3333" width="14.19921875" customWidth="1"/>
    <col min="3334" max="3334" width="0" hidden="1" customWidth="1"/>
    <col min="3335" max="3335" width="9.3984375" bestFit="1" customWidth="1"/>
    <col min="3337" max="3337" width="9.3984375" bestFit="1" customWidth="1"/>
    <col min="3585" max="3585" width="12.5" bestFit="1" customWidth="1"/>
    <col min="3586" max="3586" width="12.19921875" bestFit="1" customWidth="1"/>
    <col min="3587" max="3587" width="26.19921875" bestFit="1" customWidth="1"/>
    <col min="3588" max="3588" width="16.69921875" customWidth="1"/>
    <col min="3589" max="3589" width="14.19921875" customWidth="1"/>
    <col min="3590" max="3590" width="0" hidden="1" customWidth="1"/>
    <col min="3591" max="3591" width="9.3984375" bestFit="1" customWidth="1"/>
    <col min="3593" max="3593" width="9.3984375" bestFit="1" customWidth="1"/>
    <col min="3841" max="3841" width="12.5" bestFit="1" customWidth="1"/>
    <col min="3842" max="3842" width="12.19921875" bestFit="1" customWidth="1"/>
    <col min="3843" max="3843" width="26.19921875" bestFit="1" customWidth="1"/>
    <col min="3844" max="3844" width="16.69921875" customWidth="1"/>
    <col min="3845" max="3845" width="14.19921875" customWidth="1"/>
    <col min="3846" max="3846" width="0" hidden="1" customWidth="1"/>
    <col min="3847" max="3847" width="9.3984375" bestFit="1" customWidth="1"/>
    <col min="3849" max="3849" width="9.3984375" bestFit="1" customWidth="1"/>
    <col min="4097" max="4097" width="12.5" bestFit="1" customWidth="1"/>
    <col min="4098" max="4098" width="12.19921875" bestFit="1" customWidth="1"/>
    <col min="4099" max="4099" width="26.19921875" bestFit="1" customWidth="1"/>
    <col min="4100" max="4100" width="16.69921875" customWidth="1"/>
    <col min="4101" max="4101" width="14.19921875" customWidth="1"/>
    <col min="4102" max="4102" width="0" hidden="1" customWidth="1"/>
    <col min="4103" max="4103" width="9.3984375" bestFit="1" customWidth="1"/>
    <col min="4105" max="4105" width="9.3984375" bestFit="1" customWidth="1"/>
    <col min="4353" max="4353" width="12.5" bestFit="1" customWidth="1"/>
    <col min="4354" max="4354" width="12.19921875" bestFit="1" customWidth="1"/>
    <col min="4355" max="4355" width="26.19921875" bestFit="1" customWidth="1"/>
    <col min="4356" max="4356" width="16.69921875" customWidth="1"/>
    <col min="4357" max="4357" width="14.19921875" customWidth="1"/>
    <col min="4358" max="4358" width="0" hidden="1" customWidth="1"/>
    <col min="4359" max="4359" width="9.3984375" bestFit="1" customWidth="1"/>
    <col min="4361" max="4361" width="9.3984375" bestFit="1" customWidth="1"/>
    <col min="4609" max="4609" width="12.5" bestFit="1" customWidth="1"/>
    <col min="4610" max="4610" width="12.19921875" bestFit="1" customWidth="1"/>
    <col min="4611" max="4611" width="26.19921875" bestFit="1" customWidth="1"/>
    <col min="4612" max="4612" width="16.69921875" customWidth="1"/>
    <col min="4613" max="4613" width="14.19921875" customWidth="1"/>
    <col min="4614" max="4614" width="0" hidden="1" customWidth="1"/>
    <col min="4615" max="4615" width="9.3984375" bestFit="1" customWidth="1"/>
    <col min="4617" max="4617" width="9.3984375" bestFit="1" customWidth="1"/>
    <col min="4865" max="4865" width="12.5" bestFit="1" customWidth="1"/>
    <col min="4866" max="4866" width="12.19921875" bestFit="1" customWidth="1"/>
    <col min="4867" max="4867" width="26.19921875" bestFit="1" customWidth="1"/>
    <col min="4868" max="4868" width="16.69921875" customWidth="1"/>
    <col min="4869" max="4869" width="14.19921875" customWidth="1"/>
    <col min="4870" max="4870" width="0" hidden="1" customWidth="1"/>
    <col min="4871" max="4871" width="9.3984375" bestFit="1" customWidth="1"/>
    <col min="4873" max="4873" width="9.3984375" bestFit="1" customWidth="1"/>
    <col min="5121" max="5121" width="12.5" bestFit="1" customWidth="1"/>
    <col min="5122" max="5122" width="12.19921875" bestFit="1" customWidth="1"/>
    <col min="5123" max="5123" width="26.19921875" bestFit="1" customWidth="1"/>
    <col min="5124" max="5124" width="16.69921875" customWidth="1"/>
    <col min="5125" max="5125" width="14.19921875" customWidth="1"/>
    <col min="5126" max="5126" width="0" hidden="1" customWidth="1"/>
    <col min="5127" max="5127" width="9.3984375" bestFit="1" customWidth="1"/>
    <col min="5129" max="5129" width="9.3984375" bestFit="1" customWidth="1"/>
    <col min="5377" max="5377" width="12.5" bestFit="1" customWidth="1"/>
    <col min="5378" max="5378" width="12.19921875" bestFit="1" customWidth="1"/>
    <col min="5379" max="5379" width="26.19921875" bestFit="1" customWidth="1"/>
    <col min="5380" max="5380" width="16.69921875" customWidth="1"/>
    <col min="5381" max="5381" width="14.19921875" customWidth="1"/>
    <col min="5382" max="5382" width="0" hidden="1" customWidth="1"/>
    <col min="5383" max="5383" width="9.3984375" bestFit="1" customWidth="1"/>
    <col min="5385" max="5385" width="9.3984375" bestFit="1" customWidth="1"/>
    <col min="5633" max="5633" width="12.5" bestFit="1" customWidth="1"/>
    <col min="5634" max="5634" width="12.19921875" bestFit="1" customWidth="1"/>
    <col min="5635" max="5635" width="26.19921875" bestFit="1" customWidth="1"/>
    <col min="5636" max="5636" width="16.69921875" customWidth="1"/>
    <col min="5637" max="5637" width="14.19921875" customWidth="1"/>
    <col min="5638" max="5638" width="0" hidden="1" customWidth="1"/>
    <col min="5639" max="5639" width="9.3984375" bestFit="1" customWidth="1"/>
    <col min="5641" max="5641" width="9.3984375" bestFit="1" customWidth="1"/>
    <col min="5889" max="5889" width="12.5" bestFit="1" customWidth="1"/>
    <col min="5890" max="5890" width="12.19921875" bestFit="1" customWidth="1"/>
    <col min="5891" max="5891" width="26.19921875" bestFit="1" customWidth="1"/>
    <col min="5892" max="5892" width="16.69921875" customWidth="1"/>
    <col min="5893" max="5893" width="14.19921875" customWidth="1"/>
    <col min="5894" max="5894" width="0" hidden="1" customWidth="1"/>
    <col min="5895" max="5895" width="9.3984375" bestFit="1" customWidth="1"/>
    <col min="5897" max="5897" width="9.3984375" bestFit="1" customWidth="1"/>
    <col min="6145" max="6145" width="12.5" bestFit="1" customWidth="1"/>
    <col min="6146" max="6146" width="12.19921875" bestFit="1" customWidth="1"/>
    <col min="6147" max="6147" width="26.19921875" bestFit="1" customWidth="1"/>
    <col min="6148" max="6148" width="16.69921875" customWidth="1"/>
    <col min="6149" max="6149" width="14.19921875" customWidth="1"/>
    <col min="6150" max="6150" width="0" hidden="1" customWidth="1"/>
    <col min="6151" max="6151" width="9.3984375" bestFit="1" customWidth="1"/>
    <col min="6153" max="6153" width="9.3984375" bestFit="1" customWidth="1"/>
    <col min="6401" max="6401" width="12.5" bestFit="1" customWidth="1"/>
    <col min="6402" max="6402" width="12.19921875" bestFit="1" customWidth="1"/>
    <col min="6403" max="6403" width="26.19921875" bestFit="1" customWidth="1"/>
    <col min="6404" max="6404" width="16.69921875" customWidth="1"/>
    <col min="6405" max="6405" width="14.19921875" customWidth="1"/>
    <col min="6406" max="6406" width="0" hidden="1" customWidth="1"/>
    <col min="6407" max="6407" width="9.3984375" bestFit="1" customWidth="1"/>
    <col min="6409" max="6409" width="9.3984375" bestFit="1" customWidth="1"/>
    <col min="6657" max="6657" width="12.5" bestFit="1" customWidth="1"/>
    <col min="6658" max="6658" width="12.19921875" bestFit="1" customWidth="1"/>
    <col min="6659" max="6659" width="26.19921875" bestFit="1" customWidth="1"/>
    <col min="6660" max="6660" width="16.69921875" customWidth="1"/>
    <col min="6661" max="6661" width="14.19921875" customWidth="1"/>
    <col min="6662" max="6662" width="0" hidden="1" customWidth="1"/>
    <col min="6663" max="6663" width="9.3984375" bestFit="1" customWidth="1"/>
    <col min="6665" max="6665" width="9.3984375" bestFit="1" customWidth="1"/>
    <col min="6913" max="6913" width="12.5" bestFit="1" customWidth="1"/>
    <col min="6914" max="6914" width="12.19921875" bestFit="1" customWidth="1"/>
    <col min="6915" max="6915" width="26.19921875" bestFit="1" customWidth="1"/>
    <col min="6916" max="6916" width="16.69921875" customWidth="1"/>
    <col min="6917" max="6917" width="14.19921875" customWidth="1"/>
    <col min="6918" max="6918" width="0" hidden="1" customWidth="1"/>
    <col min="6919" max="6919" width="9.3984375" bestFit="1" customWidth="1"/>
    <col min="6921" max="6921" width="9.3984375" bestFit="1" customWidth="1"/>
    <col min="7169" max="7169" width="12.5" bestFit="1" customWidth="1"/>
    <col min="7170" max="7170" width="12.19921875" bestFit="1" customWidth="1"/>
    <col min="7171" max="7171" width="26.19921875" bestFit="1" customWidth="1"/>
    <col min="7172" max="7172" width="16.69921875" customWidth="1"/>
    <col min="7173" max="7173" width="14.19921875" customWidth="1"/>
    <col min="7174" max="7174" width="0" hidden="1" customWidth="1"/>
    <col min="7175" max="7175" width="9.3984375" bestFit="1" customWidth="1"/>
    <col min="7177" max="7177" width="9.3984375" bestFit="1" customWidth="1"/>
    <col min="7425" max="7425" width="12.5" bestFit="1" customWidth="1"/>
    <col min="7426" max="7426" width="12.19921875" bestFit="1" customWidth="1"/>
    <col min="7427" max="7427" width="26.19921875" bestFit="1" customWidth="1"/>
    <col min="7428" max="7428" width="16.69921875" customWidth="1"/>
    <col min="7429" max="7429" width="14.19921875" customWidth="1"/>
    <col min="7430" max="7430" width="0" hidden="1" customWidth="1"/>
    <col min="7431" max="7431" width="9.3984375" bestFit="1" customWidth="1"/>
    <col min="7433" max="7433" width="9.3984375" bestFit="1" customWidth="1"/>
    <col min="7681" max="7681" width="12.5" bestFit="1" customWidth="1"/>
    <col min="7682" max="7682" width="12.19921875" bestFit="1" customWidth="1"/>
    <col min="7683" max="7683" width="26.19921875" bestFit="1" customWidth="1"/>
    <col min="7684" max="7684" width="16.69921875" customWidth="1"/>
    <col min="7685" max="7685" width="14.19921875" customWidth="1"/>
    <col min="7686" max="7686" width="0" hidden="1" customWidth="1"/>
    <col min="7687" max="7687" width="9.3984375" bestFit="1" customWidth="1"/>
    <col min="7689" max="7689" width="9.3984375" bestFit="1" customWidth="1"/>
    <col min="7937" max="7937" width="12.5" bestFit="1" customWidth="1"/>
    <col min="7938" max="7938" width="12.19921875" bestFit="1" customWidth="1"/>
    <col min="7939" max="7939" width="26.19921875" bestFit="1" customWidth="1"/>
    <col min="7940" max="7940" width="16.69921875" customWidth="1"/>
    <col min="7941" max="7941" width="14.19921875" customWidth="1"/>
    <col min="7942" max="7942" width="0" hidden="1" customWidth="1"/>
    <col min="7943" max="7943" width="9.3984375" bestFit="1" customWidth="1"/>
    <col min="7945" max="7945" width="9.3984375" bestFit="1" customWidth="1"/>
    <col min="8193" max="8193" width="12.5" bestFit="1" customWidth="1"/>
    <col min="8194" max="8194" width="12.19921875" bestFit="1" customWidth="1"/>
    <col min="8195" max="8195" width="26.19921875" bestFit="1" customWidth="1"/>
    <col min="8196" max="8196" width="16.69921875" customWidth="1"/>
    <col min="8197" max="8197" width="14.19921875" customWidth="1"/>
    <col min="8198" max="8198" width="0" hidden="1" customWidth="1"/>
    <col min="8199" max="8199" width="9.3984375" bestFit="1" customWidth="1"/>
    <col min="8201" max="8201" width="9.3984375" bestFit="1" customWidth="1"/>
    <col min="8449" max="8449" width="12.5" bestFit="1" customWidth="1"/>
    <col min="8450" max="8450" width="12.19921875" bestFit="1" customWidth="1"/>
    <col min="8451" max="8451" width="26.19921875" bestFit="1" customWidth="1"/>
    <col min="8452" max="8452" width="16.69921875" customWidth="1"/>
    <col min="8453" max="8453" width="14.19921875" customWidth="1"/>
    <col min="8454" max="8454" width="0" hidden="1" customWidth="1"/>
    <col min="8455" max="8455" width="9.3984375" bestFit="1" customWidth="1"/>
    <col min="8457" max="8457" width="9.3984375" bestFit="1" customWidth="1"/>
    <col min="8705" max="8705" width="12.5" bestFit="1" customWidth="1"/>
    <col min="8706" max="8706" width="12.19921875" bestFit="1" customWidth="1"/>
    <col min="8707" max="8707" width="26.19921875" bestFit="1" customWidth="1"/>
    <col min="8708" max="8708" width="16.69921875" customWidth="1"/>
    <col min="8709" max="8709" width="14.19921875" customWidth="1"/>
    <col min="8710" max="8710" width="0" hidden="1" customWidth="1"/>
    <col min="8711" max="8711" width="9.3984375" bestFit="1" customWidth="1"/>
    <col min="8713" max="8713" width="9.3984375" bestFit="1" customWidth="1"/>
    <col min="8961" max="8961" width="12.5" bestFit="1" customWidth="1"/>
    <col min="8962" max="8962" width="12.19921875" bestFit="1" customWidth="1"/>
    <col min="8963" max="8963" width="26.19921875" bestFit="1" customWidth="1"/>
    <col min="8964" max="8964" width="16.69921875" customWidth="1"/>
    <col min="8965" max="8965" width="14.19921875" customWidth="1"/>
    <col min="8966" max="8966" width="0" hidden="1" customWidth="1"/>
    <col min="8967" max="8967" width="9.3984375" bestFit="1" customWidth="1"/>
    <col min="8969" max="8969" width="9.3984375" bestFit="1" customWidth="1"/>
    <col min="9217" max="9217" width="12.5" bestFit="1" customWidth="1"/>
    <col min="9218" max="9218" width="12.19921875" bestFit="1" customWidth="1"/>
    <col min="9219" max="9219" width="26.19921875" bestFit="1" customWidth="1"/>
    <col min="9220" max="9220" width="16.69921875" customWidth="1"/>
    <col min="9221" max="9221" width="14.19921875" customWidth="1"/>
    <col min="9222" max="9222" width="0" hidden="1" customWidth="1"/>
    <col min="9223" max="9223" width="9.3984375" bestFit="1" customWidth="1"/>
    <col min="9225" max="9225" width="9.3984375" bestFit="1" customWidth="1"/>
    <col min="9473" max="9473" width="12.5" bestFit="1" customWidth="1"/>
    <col min="9474" max="9474" width="12.19921875" bestFit="1" customWidth="1"/>
    <col min="9475" max="9475" width="26.19921875" bestFit="1" customWidth="1"/>
    <col min="9476" max="9476" width="16.69921875" customWidth="1"/>
    <col min="9477" max="9477" width="14.19921875" customWidth="1"/>
    <col min="9478" max="9478" width="0" hidden="1" customWidth="1"/>
    <col min="9479" max="9479" width="9.3984375" bestFit="1" customWidth="1"/>
    <col min="9481" max="9481" width="9.3984375" bestFit="1" customWidth="1"/>
    <col min="9729" max="9729" width="12.5" bestFit="1" customWidth="1"/>
    <col min="9730" max="9730" width="12.19921875" bestFit="1" customWidth="1"/>
    <col min="9731" max="9731" width="26.19921875" bestFit="1" customWidth="1"/>
    <col min="9732" max="9732" width="16.69921875" customWidth="1"/>
    <col min="9733" max="9733" width="14.19921875" customWidth="1"/>
    <col min="9734" max="9734" width="0" hidden="1" customWidth="1"/>
    <col min="9735" max="9735" width="9.3984375" bestFit="1" customWidth="1"/>
    <col min="9737" max="9737" width="9.3984375" bestFit="1" customWidth="1"/>
    <col min="9985" max="9985" width="12.5" bestFit="1" customWidth="1"/>
    <col min="9986" max="9986" width="12.19921875" bestFit="1" customWidth="1"/>
    <col min="9987" max="9987" width="26.19921875" bestFit="1" customWidth="1"/>
    <col min="9988" max="9988" width="16.69921875" customWidth="1"/>
    <col min="9989" max="9989" width="14.19921875" customWidth="1"/>
    <col min="9990" max="9990" width="0" hidden="1" customWidth="1"/>
    <col min="9991" max="9991" width="9.3984375" bestFit="1" customWidth="1"/>
    <col min="9993" max="9993" width="9.3984375" bestFit="1" customWidth="1"/>
    <col min="10241" max="10241" width="12.5" bestFit="1" customWidth="1"/>
    <col min="10242" max="10242" width="12.19921875" bestFit="1" customWidth="1"/>
    <col min="10243" max="10243" width="26.19921875" bestFit="1" customWidth="1"/>
    <col min="10244" max="10244" width="16.69921875" customWidth="1"/>
    <col min="10245" max="10245" width="14.19921875" customWidth="1"/>
    <col min="10246" max="10246" width="0" hidden="1" customWidth="1"/>
    <col min="10247" max="10247" width="9.3984375" bestFit="1" customWidth="1"/>
    <col min="10249" max="10249" width="9.3984375" bestFit="1" customWidth="1"/>
    <col min="10497" max="10497" width="12.5" bestFit="1" customWidth="1"/>
    <col min="10498" max="10498" width="12.19921875" bestFit="1" customWidth="1"/>
    <col min="10499" max="10499" width="26.19921875" bestFit="1" customWidth="1"/>
    <col min="10500" max="10500" width="16.69921875" customWidth="1"/>
    <col min="10501" max="10501" width="14.19921875" customWidth="1"/>
    <col min="10502" max="10502" width="0" hidden="1" customWidth="1"/>
    <col min="10503" max="10503" width="9.3984375" bestFit="1" customWidth="1"/>
    <col min="10505" max="10505" width="9.3984375" bestFit="1" customWidth="1"/>
    <col min="10753" max="10753" width="12.5" bestFit="1" customWidth="1"/>
    <col min="10754" max="10754" width="12.19921875" bestFit="1" customWidth="1"/>
    <col min="10755" max="10755" width="26.19921875" bestFit="1" customWidth="1"/>
    <col min="10756" max="10756" width="16.69921875" customWidth="1"/>
    <col min="10757" max="10757" width="14.19921875" customWidth="1"/>
    <col min="10758" max="10758" width="0" hidden="1" customWidth="1"/>
    <col min="10759" max="10759" width="9.3984375" bestFit="1" customWidth="1"/>
    <col min="10761" max="10761" width="9.3984375" bestFit="1" customWidth="1"/>
    <col min="11009" max="11009" width="12.5" bestFit="1" customWidth="1"/>
    <col min="11010" max="11010" width="12.19921875" bestFit="1" customWidth="1"/>
    <col min="11011" max="11011" width="26.19921875" bestFit="1" customWidth="1"/>
    <col min="11012" max="11012" width="16.69921875" customWidth="1"/>
    <col min="11013" max="11013" width="14.19921875" customWidth="1"/>
    <col min="11014" max="11014" width="0" hidden="1" customWidth="1"/>
    <col min="11015" max="11015" width="9.3984375" bestFit="1" customWidth="1"/>
    <col min="11017" max="11017" width="9.3984375" bestFit="1" customWidth="1"/>
    <col min="11265" max="11265" width="12.5" bestFit="1" customWidth="1"/>
    <col min="11266" max="11266" width="12.19921875" bestFit="1" customWidth="1"/>
    <col min="11267" max="11267" width="26.19921875" bestFit="1" customWidth="1"/>
    <col min="11268" max="11268" width="16.69921875" customWidth="1"/>
    <col min="11269" max="11269" width="14.19921875" customWidth="1"/>
    <col min="11270" max="11270" width="0" hidden="1" customWidth="1"/>
    <col min="11271" max="11271" width="9.3984375" bestFit="1" customWidth="1"/>
    <col min="11273" max="11273" width="9.3984375" bestFit="1" customWidth="1"/>
    <col min="11521" max="11521" width="12.5" bestFit="1" customWidth="1"/>
    <col min="11522" max="11522" width="12.19921875" bestFit="1" customWidth="1"/>
    <col min="11523" max="11523" width="26.19921875" bestFit="1" customWidth="1"/>
    <col min="11524" max="11524" width="16.69921875" customWidth="1"/>
    <col min="11525" max="11525" width="14.19921875" customWidth="1"/>
    <col min="11526" max="11526" width="0" hidden="1" customWidth="1"/>
    <col min="11527" max="11527" width="9.3984375" bestFit="1" customWidth="1"/>
    <col min="11529" max="11529" width="9.3984375" bestFit="1" customWidth="1"/>
    <col min="11777" max="11777" width="12.5" bestFit="1" customWidth="1"/>
    <col min="11778" max="11778" width="12.19921875" bestFit="1" customWidth="1"/>
    <col min="11779" max="11779" width="26.19921875" bestFit="1" customWidth="1"/>
    <col min="11780" max="11780" width="16.69921875" customWidth="1"/>
    <col min="11781" max="11781" width="14.19921875" customWidth="1"/>
    <col min="11782" max="11782" width="0" hidden="1" customWidth="1"/>
    <col min="11783" max="11783" width="9.3984375" bestFit="1" customWidth="1"/>
    <col min="11785" max="11785" width="9.3984375" bestFit="1" customWidth="1"/>
    <col min="12033" max="12033" width="12.5" bestFit="1" customWidth="1"/>
    <col min="12034" max="12034" width="12.19921875" bestFit="1" customWidth="1"/>
    <col min="12035" max="12035" width="26.19921875" bestFit="1" customWidth="1"/>
    <col min="12036" max="12036" width="16.69921875" customWidth="1"/>
    <col min="12037" max="12037" width="14.19921875" customWidth="1"/>
    <col min="12038" max="12038" width="0" hidden="1" customWidth="1"/>
    <col min="12039" max="12039" width="9.3984375" bestFit="1" customWidth="1"/>
    <col min="12041" max="12041" width="9.3984375" bestFit="1" customWidth="1"/>
    <col min="12289" max="12289" width="12.5" bestFit="1" customWidth="1"/>
    <col min="12290" max="12290" width="12.19921875" bestFit="1" customWidth="1"/>
    <col min="12291" max="12291" width="26.19921875" bestFit="1" customWidth="1"/>
    <col min="12292" max="12292" width="16.69921875" customWidth="1"/>
    <col min="12293" max="12293" width="14.19921875" customWidth="1"/>
    <col min="12294" max="12294" width="0" hidden="1" customWidth="1"/>
    <col min="12295" max="12295" width="9.3984375" bestFit="1" customWidth="1"/>
    <col min="12297" max="12297" width="9.3984375" bestFit="1" customWidth="1"/>
    <col min="12545" max="12545" width="12.5" bestFit="1" customWidth="1"/>
    <col min="12546" max="12546" width="12.19921875" bestFit="1" customWidth="1"/>
    <col min="12547" max="12547" width="26.19921875" bestFit="1" customWidth="1"/>
    <col min="12548" max="12548" width="16.69921875" customWidth="1"/>
    <col min="12549" max="12549" width="14.19921875" customWidth="1"/>
    <col min="12550" max="12550" width="0" hidden="1" customWidth="1"/>
    <col min="12551" max="12551" width="9.3984375" bestFit="1" customWidth="1"/>
    <col min="12553" max="12553" width="9.3984375" bestFit="1" customWidth="1"/>
    <col min="12801" max="12801" width="12.5" bestFit="1" customWidth="1"/>
    <col min="12802" max="12802" width="12.19921875" bestFit="1" customWidth="1"/>
    <col min="12803" max="12803" width="26.19921875" bestFit="1" customWidth="1"/>
    <col min="12804" max="12804" width="16.69921875" customWidth="1"/>
    <col min="12805" max="12805" width="14.19921875" customWidth="1"/>
    <col min="12806" max="12806" width="0" hidden="1" customWidth="1"/>
    <col min="12807" max="12807" width="9.3984375" bestFit="1" customWidth="1"/>
    <col min="12809" max="12809" width="9.3984375" bestFit="1" customWidth="1"/>
    <col min="13057" max="13057" width="12.5" bestFit="1" customWidth="1"/>
    <col min="13058" max="13058" width="12.19921875" bestFit="1" customWidth="1"/>
    <col min="13059" max="13059" width="26.19921875" bestFit="1" customWidth="1"/>
    <col min="13060" max="13060" width="16.69921875" customWidth="1"/>
    <col min="13061" max="13061" width="14.19921875" customWidth="1"/>
    <col min="13062" max="13062" width="0" hidden="1" customWidth="1"/>
    <col min="13063" max="13063" width="9.3984375" bestFit="1" customWidth="1"/>
    <col min="13065" max="13065" width="9.3984375" bestFit="1" customWidth="1"/>
    <col min="13313" max="13313" width="12.5" bestFit="1" customWidth="1"/>
    <col min="13314" max="13314" width="12.19921875" bestFit="1" customWidth="1"/>
    <col min="13315" max="13315" width="26.19921875" bestFit="1" customWidth="1"/>
    <col min="13316" max="13316" width="16.69921875" customWidth="1"/>
    <col min="13317" max="13317" width="14.19921875" customWidth="1"/>
    <col min="13318" max="13318" width="0" hidden="1" customWidth="1"/>
    <col min="13319" max="13319" width="9.3984375" bestFit="1" customWidth="1"/>
    <col min="13321" max="13321" width="9.3984375" bestFit="1" customWidth="1"/>
    <col min="13569" max="13569" width="12.5" bestFit="1" customWidth="1"/>
    <col min="13570" max="13570" width="12.19921875" bestFit="1" customWidth="1"/>
    <col min="13571" max="13571" width="26.19921875" bestFit="1" customWidth="1"/>
    <col min="13572" max="13572" width="16.69921875" customWidth="1"/>
    <col min="13573" max="13573" width="14.19921875" customWidth="1"/>
    <col min="13574" max="13574" width="0" hidden="1" customWidth="1"/>
    <col min="13575" max="13575" width="9.3984375" bestFit="1" customWidth="1"/>
    <col min="13577" max="13577" width="9.3984375" bestFit="1" customWidth="1"/>
    <col min="13825" max="13825" width="12.5" bestFit="1" customWidth="1"/>
    <col min="13826" max="13826" width="12.19921875" bestFit="1" customWidth="1"/>
    <col min="13827" max="13827" width="26.19921875" bestFit="1" customWidth="1"/>
    <col min="13828" max="13828" width="16.69921875" customWidth="1"/>
    <col min="13829" max="13829" width="14.19921875" customWidth="1"/>
    <col min="13830" max="13830" width="0" hidden="1" customWidth="1"/>
    <col min="13831" max="13831" width="9.3984375" bestFit="1" customWidth="1"/>
    <col min="13833" max="13833" width="9.3984375" bestFit="1" customWidth="1"/>
    <col min="14081" max="14081" width="12.5" bestFit="1" customWidth="1"/>
    <col min="14082" max="14082" width="12.19921875" bestFit="1" customWidth="1"/>
    <col min="14083" max="14083" width="26.19921875" bestFit="1" customWidth="1"/>
    <col min="14084" max="14084" width="16.69921875" customWidth="1"/>
    <col min="14085" max="14085" width="14.19921875" customWidth="1"/>
    <col min="14086" max="14086" width="0" hidden="1" customWidth="1"/>
    <col min="14087" max="14087" width="9.3984375" bestFit="1" customWidth="1"/>
    <col min="14089" max="14089" width="9.3984375" bestFit="1" customWidth="1"/>
    <col min="14337" max="14337" width="12.5" bestFit="1" customWidth="1"/>
    <col min="14338" max="14338" width="12.19921875" bestFit="1" customWidth="1"/>
    <col min="14339" max="14339" width="26.19921875" bestFit="1" customWidth="1"/>
    <col min="14340" max="14340" width="16.69921875" customWidth="1"/>
    <col min="14341" max="14341" width="14.19921875" customWidth="1"/>
    <col min="14342" max="14342" width="0" hidden="1" customWidth="1"/>
    <col min="14343" max="14343" width="9.3984375" bestFit="1" customWidth="1"/>
    <col min="14345" max="14345" width="9.3984375" bestFit="1" customWidth="1"/>
    <col min="14593" max="14593" width="12.5" bestFit="1" customWidth="1"/>
    <col min="14594" max="14594" width="12.19921875" bestFit="1" customWidth="1"/>
    <col min="14595" max="14595" width="26.19921875" bestFit="1" customWidth="1"/>
    <col min="14596" max="14596" width="16.69921875" customWidth="1"/>
    <col min="14597" max="14597" width="14.19921875" customWidth="1"/>
    <col min="14598" max="14598" width="0" hidden="1" customWidth="1"/>
    <col min="14599" max="14599" width="9.3984375" bestFit="1" customWidth="1"/>
    <col min="14601" max="14601" width="9.3984375" bestFit="1" customWidth="1"/>
    <col min="14849" max="14849" width="12.5" bestFit="1" customWidth="1"/>
    <col min="14850" max="14850" width="12.19921875" bestFit="1" customWidth="1"/>
    <col min="14851" max="14851" width="26.19921875" bestFit="1" customWidth="1"/>
    <col min="14852" max="14852" width="16.69921875" customWidth="1"/>
    <col min="14853" max="14853" width="14.19921875" customWidth="1"/>
    <col min="14854" max="14854" width="0" hidden="1" customWidth="1"/>
    <col min="14855" max="14855" width="9.3984375" bestFit="1" customWidth="1"/>
    <col min="14857" max="14857" width="9.3984375" bestFit="1" customWidth="1"/>
    <col min="15105" max="15105" width="12.5" bestFit="1" customWidth="1"/>
    <col min="15106" max="15106" width="12.19921875" bestFit="1" customWidth="1"/>
    <col min="15107" max="15107" width="26.19921875" bestFit="1" customWidth="1"/>
    <col min="15108" max="15108" width="16.69921875" customWidth="1"/>
    <col min="15109" max="15109" width="14.19921875" customWidth="1"/>
    <col min="15110" max="15110" width="0" hidden="1" customWidth="1"/>
    <col min="15111" max="15111" width="9.3984375" bestFit="1" customWidth="1"/>
    <col min="15113" max="15113" width="9.3984375" bestFit="1" customWidth="1"/>
    <col min="15361" max="15361" width="12.5" bestFit="1" customWidth="1"/>
    <col min="15362" max="15362" width="12.19921875" bestFit="1" customWidth="1"/>
    <col min="15363" max="15363" width="26.19921875" bestFit="1" customWidth="1"/>
    <col min="15364" max="15364" width="16.69921875" customWidth="1"/>
    <col min="15365" max="15365" width="14.19921875" customWidth="1"/>
    <col min="15366" max="15366" width="0" hidden="1" customWidth="1"/>
    <col min="15367" max="15367" width="9.3984375" bestFit="1" customWidth="1"/>
    <col min="15369" max="15369" width="9.3984375" bestFit="1" customWidth="1"/>
    <col min="15617" max="15617" width="12.5" bestFit="1" customWidth="1"/>
    <col min="15618" max="15618" width="12.19921875" bestFit="1" customWidth="1"/>
    <col min="15619" max="15619" width="26.19921875" bestFit="1" customWidth="1"/>
    <col min="15620" max="15620" width="16.69921875" customWidth="1"/>
    <col min="15621" max="15621" width="14.19921875" customWidth="1"/>
    <col min="15622" max="15622" width="0" hidden="1" customWidth="1"/>
    <col min="15623" max="15623" width="9.3984375" bestFit="1" customWidth="1"/>
    <col min="15625" max="15625" width="9.3984375" bestFit="1" customWidth="1"/>
    <col min="15873" max="15873" width="12.5" bestFit="1" customWidth="1"/>
    <col min="15874" max="15874" width="12.19921875" bestFit="1" customWidth="1"/>
    <col min="15875" max="15875" width="26.19921875" bestFit="1" customWidth="1"/>
    <col min="15876" max="15876" width="16.69921875" customWidth="1"/>
    <col min="15877" max="15877" width="14.19921875" customWidth="1"/>
    <col min="15878" max="15878" width="0" hidden="1" customWidth="1"/>
    <col min="15879" max="15879" width="9.3984375" bestFit="1" customWidth="1"/>
    <col min="15881" max="15881" width="9.3984375" bestFit="1" customWidth="1"/>
    <col min="16129" max="16129" width="12.5" bestFit="1" customWidth="1"/>
    <col min="16130" max="16130" width="12.19921875" bestFit="1" customWidth="1"/>
    <col min="16131" max="16131" width="26.19921875" bestFit="1" customWidth="1"/>
    <col min="16132" max="16132" width="16.69921875" customWidth="1"/>
    <col min="16133" max="16133" width="14.19921875" customWidth="1"/>
    <col min="16134" max="16134" width="0" hidden="1" customWidth="1"/>
    <col min="16135" max="16135" width="9.3984375" bestFit="1" customWidth="1"/>
    <col min="16137" max="16137" width="9.3984375" bestFit="1" customWidth="1"/>
  </cols>
  <sheetData>
    <row r="1" spans="1:12" s="131" customFormat="1" x14ac:dyDescent="0.25">
      <c r="A1" s="143" t="s">
        <v>83</v>
      </c>
      <c r="B1" s="144"/>
      <c r="C1" s="10" t="s">
        <v>84</v>
      </c>
      <c r="D1" s="132" t="s">
        <v>85</v>
      </c>
      <c r="E1" s="132" t="s">
        <v>86</v>
      </c>
      <c r="F1" s="10" t="s">
        <v>87</v>
      </c>
      <c r="G1" s="10" t="s">
        <v>88</v>
      </c>
      <c r="H1" s="131" t="s">
        <v>231</v>
      </c>
      <c r="I1" s="131" t="s">
        <v>232</v>
      </c>
    </row>
    <row r="3" spans="1:12" x14ac:dyDescent="0.25">
      <c r="A3" s="32" t="s">
        <v>89</v>
      </c>
      <c r="B3" s="32" t="s">
        <v>90</v>
      </c>
      <c r="C3" s="65" t="s">
        <v>91</v>
      </c>
      <c r="D3" s="68">
        <v>3458915098</v>
      </c>
      <c r="E3" s="64" t="s">
        <v>2</v>
      </c>
      <c r="F3" t="s">
        <v>92</v>
      </c>
      <c r="G3" s="66">
        <v>-60</v>
      </c>
      <c r="H3" s="66"/>
      <c r="I3" s="66"/>
      <c r="J3" s="66">
        <f>SUM(G3:I3)</f>
        <v>-60</v>
      </c>
      <c r="L3" s="109" t="s">
        <v>7</v>
      </c>
    </row>
    <row r="4" spans="1:12" x14ac:dyDescent="0.25">
      <c r="A4" s="32" t="s">
        <v>336</v>
      </c>
      <c r="B4" s="32" t="s">
        <v>337</v>
      </c>
      <c r="C4" s="65"/>
      <c r="E4" s="64" t="s">
        <v>338</v>
      </c>
      <c r="F4" t="s">
        <v>92</v>
      </c>
      <c r="G4" s="66">
        <v>-20</v>
      </c>
      <c r="H4" s="66"/>
      <c r="I4" s="66"/>
      <c r="J4" s="66">
        <f>SUM(G4:I4)</f>
        <v>-20</v>
      </c>
      <c r="L4" s="109" t="s">
        <v>227</v>
      </c>
    </row>
    <row r="5" spans="1:12" x14ac:dyDescent="0.25">
      <c r="A5" s="32" t="s">
        <v>93</v>
      </c>
      <c r="B5" s="32" t="s">
        <v>94</v>
      </c>
      <c r="C5" s="65" t="s">
        <v>95</v>
      </c>
      <c r="D5" s="68">
        <v>3356515680</v>
      </c>
      <c r="E5" s="64" t="s">
        <v>5</v>
      </c>
      <c r="G5" s="66">
        <v>-60</v>
      </c>
      <c r="H5" s="66">
        <v>15</v>
      </c>
      <c r="I5" s="66"/>
      <c r="J5" s="66">
        <f t="shared" ref="J5:J24" si="0">SUM(G5:I5)</f>
        <v>-45</v>
      </c>
    </row>
    <row r="6" spans="1:12" x14ac:dyDescent="0.25">
      <c r="A6" s="32" t="s">
        <v>130</v>
      </c>
      <c r="B6" s="32" t="s">
        <v>131</v>
      </c>
      <c r="C6" s="65" t="s">
        <v>132</v>
      </c>
      <c r="D6" s="68">
        <v>3358473054</v>
      </c>
      <c r="E6" s="64" t="s">
        <v>7</v>
      </c>
      <c r="G6" s="66">
        <v>-60</v>
      </c>
      <c r="H6" s="66">
        <v>15</v>
      </c>
      <c r="I6" s="66"/>
      <c r="J6" s="66">
        <f t="shared" si="0"/>
        <v>-45</v>
      </c>
    </row>
    <row r="7" spans="1:12" x14ac:dyDescent="0.25">
      <c r="A7" s="32" t="s">
        <v>96</v>
      </c>
      <c r="B7" s="32" t="s">
        <v>97</v>
      </c>
      <c r="C7" s="65" t="s">
        <v>98</v>
      </c>
      <c r="D7" s="68">
        <v>3482653126</v>
      </c>
      <c r="E7" s="64" t="s">
        <v>10</v>
      </c>
      <c r="G7" s="66">
        <v>-60</v>
      </c>
      <c r="H7" s="66">
        <v>22.5</v>
      </c>
      <c r="I7" s="66"/>
      <c r="J7" s="66">
        <f t="shared" si="0"/>
        <v>-37.5</v>
      </c>
    </row>
    <row r="8" spans="1:12" x14ac:dyDescent="0.25">
      <c r="A8" s="32" t="s">
        <v>158</v>
      </c>
      <c r="B8" s="32" t="s">
        <v>160</v>
      </c>
      <c r="C8" s="65"/>
      <c r="D8" s="68">
        <v>3737192309</v>
      </c>
      <c r="E8" s="64" t="s">
        <v>159</v>
      </c>
      <c r="F8" t="s">
        <v>100</v>
      </c>
      <c r="G8" s="66">
        <v>-60</v>
      </c>
      <c r="H8" s="66">
        <v>30</v>
      </c>
      <c r="I8" s="66"/>
      <c r="J8" s="66">
        <f t="shared" si="0"/>
        <v>-30</v>
      </c>
      <c r="L8" t="s">
        <v>161</v>
      </c>
    </row>
    <row r="9" spans="1:12" x14ac:dyDescent="0.25">
      <c r="A9" s="32" t="s">
        <v>101</v>
      </c>
      <c r="B9" s="32" t="s">
        <v>102</v>
      </c>
      <c r="C9" s="65" t="s">
        <v>103</v>
      </c>
      <c r="D9" s="68">
        <v>3482951246</v>
      </c>
      <c r="E9" s="64" t="s">
        <v>13</v>
      </c>
      <c r="F9" t="s">
        <v>100</v>
      </c>
      <c r="G9" s="66">
        <v>-60</v>
      </c>
      <c r="H9" s="66">
        <v>30</v>
      </c>
      <c r="I9" s="66">
        <v>10</v>
      </c>
      <c r="J9" s="66">
        <f t="shared" si="0"/>
        <v>-20</v>
      </c>
    </row>
    <row r="10" spans="1:12" x14ac:dyDescent="0.25">
      <c r="A10" s="32" t="s">
        <v>104</v>
      </c>
      <c r="B10" s="32" t="s">
        <v>105</v>
      </c>
      <c r="C10" s="65" t="s">
        <v>106</v>
      </c>
      <c r="D10" s="68">
        <v>3387891571</v>
      </c>
      <c r="E10" s="64" t="s">
        <v>14</v>
      </c>
      <c r="G10" s="66">
        <v>-60</v>
      </c>
      <c r="H10" s="66">
        <v>10</v>
      </c>
      <c r="I10" s="66"/>
      <c r="J10" s="66">
        <f t="shared" si="0"/>
        <v>-50</v>
      </c>
    </row>
    <row r="11" spans="1:12" x14ac:dyDescent="0.25">
      <c r="A11" s="32" t="s">
        <v>153</v>
      </c>
      <c r="B11" s="32" t="s">
        <v>154</v>
      </c>
      <c r="C11" s="65"/>
      <c r="D11" s="68">
        <v>3601082190</v>
      </c>
      <c r="E11" s="64" t="s">
        <v>155</v>
      </c>
      <c r="G11" s="66">
        <v>-60</v>
      </c>
      <c r="H11" s="66">
        <v>5</v>
      </c>
      <c r="I11" s="66"/>
      <c r="J11" s="66">
        <f t="shared" si="0"/>
        <v>-55</v>
      </c>
      <c r="L11" t="s">
        <v>2</v>
      </c>
    </row>
    <row r="12" spans="1:12" x14ac:dyDescent="0.25">
      <c r="A12" s="32" t="s">
        <v>107</v>
      </c>
      <c r="B12" s="32" t="s">
        <v>108</v>
      </c>
      <c r="C12" s="65" t="s">
        <v>109</v>
      </c>
      <c r="D12" s="68">
        <v>3925623554</v>
      </c>
      <c r="E12" s="64" t="s">
        <v>16</v>
      </c>
      <c r="F12" t="s">
        <v>92</v>
      </c>
      <c r="G12" s="66">
        <v>-60</v>
      </c>
      <c r="H12" s="66">
        <v>25</v>
      </c>
      <c r="I12" s="66">
        <v>-5</v>
      </c>
      <c r="J12" s="66">
        <f t="shared" si="0"/>
        <v>-40</v>
      </c>
      <c r="L12" t="s">
        <v>2</v>
      </c>
    </row>
    <row r="13" spans="1:12" x14ac:dyDescent="0.25">
      <c r="A13" s="32" t="s">
        <v>110</v>
      </c>
      <c r="B13" s="32" t="s">
        <v>111</v>
      </c>
      <c r="C13" s="65" t="s">
        <v>112</v>
      </c>
      <c r="D13" s="68">
        <v>3395237564</v>
      </c>
      <c r="E13" s="64" t="s">
        <v>18</v>
      </c>
      <c r="G13" s="66">
        <v>-60</v>
      </c>
      <c r="H13" s="36">
        <v>77.5</v>
      </c>
      <c r="I13" s="66"/>
      <c r="J13" s="66">
        <f t="shared" si="0"/>
        <v>17.5</v>
      </c>
    </row>
    <row r="14" spans="1:12" x14ac:dyDescent="0.25">
      <c r="A14" s="32" t="s">
        <v>99</v>
      </c>
      <c r="B14" s="32" t="s">
        <v>118</v>
      </c>
      <c r="C14" s="65" t="s">
        <v>119</v>
      </c>
      <c r="D14" s="68">
        <v>3356099479</v>
      </c>
      <c r="E14" s="64" t="s">
        <v>21</v>
      </c>
      <c r="F14" t="s">
        <v>116</v>
      </c>
      <c r="G14" s="66">
        <v>-60</v>
      </c>
      <c r="H14" s="36"/>
      <c r="I14" s="66"/>
      <c r="J14" s="66">
        <f t="shared" si="0"/>
        <v>-60</v>
      </c>
    </row>
    <row r="15" spans="1:12" x14ac:dyDescent="0.25">
      <c r="A15" s="32" t="s">
        <v>113</v>
      </c>
      <c r="B15" s="32" t="s">
        <v>114</v>
      </c>
      <c r="C15" s="65" t="s">
        <v>115</v>
      </c>
      <c r="D15" s="68">
        <v>3388330914</v>
      </c>
      <c r="E15" s="64" t="s">
        <v>19</v>
      </c>
      <c r="F15" t="s">
        <v>116</v>
      </c>
      <c r="G15" s="66">
        <v>-60</v>
      </c>
      <c r="H15" s="36">
        <v>65</v>
      </c>
      <c r="I15" s="66"/>
      <c r="J15" s="66">
        <f t="shared" si="0"/>
        <v>5</v>
      </c>
      <c r="L15" s="109" t="s">
        <v>117</v>
      </c>
    </row>
    <row r="16" spans="1:12" x14ac:dyDescent="0.25">
      <c r="A16" s="32" t="s">
        <v>120</v>
      </c>
      <c r="B16" s="63" t="s">
        <v>121</v>
      </c>
      <c r="C16" s="65"/>
      <c r="D16" s="68">
        <v>3493703479</v>
      </c>
      <c r="E16" s="64" t="s">
        <v>25</v>
      </c>
      <c r="G16" s="66">
        <v>-60</v>
      </c>
      <c r="H16" s="36">
        <v>50</v>
      </c>
      <c r="I16" s="66"/>
      <c r="J16" s="66">
        <f t="shared" si="0"/>
        <v>-10</v>
      </c>
      <c r="L16" t="s">
        <v>2</v>
      </c>
    </row>
    <row r="17" spans="1:12" x14ac:dyDescent="0.25">
      <c r="A17" s="32" t="s">
        <v>133</v>
      </c>
      <c r="C17" s="65"/>
      <c r="D17" s="68">
        <v>3356514644</v>
      </c>
      <c r="E17" s="64" t="s">
        <v>156</v>
      </c>
      <c r="G17" s="66">
        <v>-60</v>
      </c>
      <c r="H17" s="66"/>
      <c r="I17" s="66"/>
      <c r="J17" s="66">
        <f t="shared" si="0"/>
        <v>-60</v>
      </c>
    </row>
    <row r="18" spans="1:12" x14ac:dyDescent="0.25">
      <c r="A18" s="63" t="s">
        <v>122</v>
      </c>
      <c r="B18" s="63" t="s">
        <v>123</v>
      </c>
      <c r="C18" s="65"/>
      <c r="D18" s="68">
        <v>3895752289</v>
      </c>
      <c r="E18" s="64" t="s">
        <v>27</v>
      </c>
      <c r="G18" s="66">
        <v>-60</v>
      </c>
      <c r="H18" s="66">
        <v>30</v>
      </c>
      <c r="I18" s="66"/>
      <c r="J18" s="66">
        <f t="shared" si="0"/>
        <v>-30</v>
      </c>
      <c r="L18" t="s">
        <v>2</v>
      </c>
    </row>
    <row r="19" spans="1:12" x14ac:dyDescent="0.25">
      <c r="A19" s="32" t="s">
        <v>124</v>
      </c>
      <c r="B19" s="32" t="s">
        <v>125</v>
      </c>
      <c r="C19" s="65" t="s">
        <v>126</v>
      </c>
      <c r="D19" s="68">
        <v>3475840960</v>
      </c>
      <c r="E19" s="64" t="s">
        <v>28</v>
      </c>
      <c r="G19" s="66">
        <v>-60</v>
      </c>
      <c r="H19" s="66">
        <v>75</v>
      </c>
      <c r="I19" s="66"/>
      <c r="J19" s="66">
        <f t="shared" si="0"/>
        <v>15</v>
      </c>
    </row>
    <row r="20" spans="1:12" x14ac:dyDescent="0.25">
      <c r="A20" s="63" t="s">
        <v>127</v>
      </c>
      <c r="B20" s="63" t="s">
        <v>128</v>
      </c>
      <c r="C20" s="65"/>
      <c r="D20" s="68">
        <v>3483109274</v>
      </c>
      <c r="E20" s="71" t="s">
        <v>161</v>
      </c>
      <c r="F20" t="s">
        <v>92</v>
      </c>
      <c r="G20" s="66">
        <v>-60</v>
      </c>
      <c r="H20" s="66">
        <v>55</v>
      </c>
      <c r="I20" s="66"/>
      <c r="J20" s="66">
        <f t="shared" si="0"/>
        <v>-5</v>
      </c>
      <c r="L20" s="109" t="s">
        <v>129</v>
      </c>
    </row>
    <row r="21" spans="1:12" x14ac:dyDescent="0.25">
      <c r="A21" s="32" t="s">
        <v>224</v>
      </c>
      <c r="B21" s="32" t="s">
        <v>225</v>
      </c>
      <c r="C21" s="65" t="s">
        <v>226</v>
      </c>
      <c r="D21" s="68">
        <v>3395098877</v>
      </c>
      <c r="E21" s="64" t="s">
        <v>30</v>
      </c>
      <c r="G21" s="66">
        <v>-60</v>
      </c>
      <c r="H21" s="66">
        <v>5</v>
      </c>
      <c r="I21" s="66"/>
      <c r="J21" s="66">
        <f t="shared" si="0"/>
        <v>-55</v>
      </c>
      <c r="L21" t="s">
        <v>227</v>
      </c>
    </row>
    <row r="22" spans="1:12" x14ac:dyDescent="0.25">
      <c r="A22" s="32" t="s">
        <v>133</v>
      </c>
      <c r="B22" s="32" t="s">
        <v>134</v>
      </c>
      <c r="C22" s="65" t="s">
        <v>135</v>
      </c>
      <c r="D22" s="68">
        <v>3355305631</v>
      </c>
      <c r="E22" s="64" t="s">
        <v>230</v>
      </c>
      <c r="G22" s="66">
        <v>-60</v>
      </c>
      <c r="H22" s="66">
        <v>10</v>
      </c>
      <c r="I22" s="66"/>
      <c r="J22" s="66">
        <f t="shared" si="0"/>
        <v>-50</v>
      </c>
    </row>
    <row r="23" spans="1:12" x14ac:dyDescent="0.25">
      <c r="A23" s="63" t="s">
        <v>136</v>
      </c>
      <c r="B23" s="63" t="s">
        <v>137</v>
      </c>
      <c r="C23" s="65" t="s">
        <v>138</v>
      </c>
      <c r="D23" s="67">
        <v>3355356334</v>
      </c>
      <c r="E23" s="72" t="s">
        <v>152</v>
      </c>
      <c r="F23" s="63"/>
      <c r="G23" s="66">
        <v>-60</v>
      </c>
      <c r="H23" s="66">
        <v>40</v>
      </c>
      <c r="I23" s="66"/>
      <c r="J23" s="66">
        <f t="shared" si="0"/>
        <v>-20</v>
      </c>
    </row>
    <row r="24" spans="1:12" x14ac:dyDescent="0.25">
      <c r="A24" s="32" t="s">
        <v>139</v>
      </c>
      <c r="B24" s="32" t="s">
        <v>140</v>
      </c>
      <c r="C24" s="65" t="s">
        <v>141</v>
      </c>
      <c r="D24" s="68">
        <v>3357192264</v>
      </c>
      <c r="E24" s="64" t="s">
        <v>33</v>
      </c>
      <c r="G24" s="66">
        <v>-60</v>
      </c>
      <c r="H24" s="66"/>
      <c r="I24" s="66"/>
      <c r="J24" s="66">
        <f t="shared" si="0"/>
        <v>-60</v>
      </c>
    </row>
    <row r="25" spans="1:12" x14ac:dyDescent="0.25">
      <c r="G25" s="66"/>
      <c r="J25" s="66"/>
    </row>
    <row r="26" spans="1:12" x14ac:dyDescent="0.25">
      <c r="G26" s="36">
        <f>SUM(G4:G25)</f>
        <v>-1220</v>
      </c>
      <c r="H26" s="36">
        <v>860</v>
      </c>
      <c r="I26" s="36">
        <f>-(SUM(G26:H26))</f>
        <v>360</v>
      </c>
      <c r="J26" t="s">
        <v>142</v>
      </c>
    </row>
    <row r="27" spans="1:12" x14ac:dyDescent="0.25">
      <c r="A27" s="32" t="s">
        <v>143</v>
      </c>
    </row>
    <row r="28" spans="1:12" x14ac:dyDescent="0.25">
      <c r="I28" s="36">
        <f>I26*0.6</f>
        <v>216</v>
      </c>
      <c r="J28" t="s">
        <v>144</v>
      </c>
    </row>
    <row r="29" spans="1:12" x14ac:dyDescent="0.25">
      <c r="A29" s="10">
        <v>664626</v>
      </c>
      <c r="I29" s="36">
        <f>I26*0.3</f>
        <v>108</v>
      </c>
      <c r="J29" t="s">
        <v>145</v>
      </c>
    </row>
    <row r="30" spans="1:12" x14ac:dyDescent="0.25">
      <c r="I30" s="36">
        <f>I26*0.1</f>
        <v>36</v>
      </c>
      <c r="J30" t="s">
        <v>146</v>
      </c>
    </row>
  </sheetData>
  <sortState xmlns:xlrd2="http://schemas.microsoft.com/office/spreadsheetml/2017/richdata2" ref="A4:M24">
    <sortCondition ref="E4:E24"/>
  </sortState>
  <mergeCells count="1">
    <mergeCell ref="A1:B1"/>
  </mergeCells>
  <hyperlinks>
    <hyperlink ref="C23" r:id="rId1" xr:uid="{27485CF7-3F46-4D48-85DD-7B275144D41A}"/>
    <hyperlink ref="C6" r:id="rId2" xr:uid="{03F3B93C-2D6B-4365-8F1B-F03F0C461ABA}"/>
    <hyperlink ref="C7" r:id="rId3" xr:uid="{B1A0DCC4-D9B8-4371-AF44-8127BD8E2FD8}"/>
    <hyperlink ref="C5" r:id="rId4" xr:uid="{0AD2A605-2036-44A9-A943-36DB9014ADD9}"/>
    <hyperlink ref="C19" r:id="rId5" xr:uid="{E130296F-58CB-4A3B-BB0F-36A4E98ED1F3}"/>
    <hyperlink ref="C12" r:id="rId6" xr:uid="{DBE86350-B1D2-4068-9D96-9D69C6840F2C}"/>
    <hyperlink ref="C24" r:id="rId7" xr:uid="{32335861-B614-4E4C-8AF3-AA076249B99A}"/>
    <hyperlink ref="C15" r:id="rId8" xr:uid="{70589BC3-246C-46FE-83B2-BACF65C2F254}"/>
    <hyperlink ref="C9" r:id="rId9" xr:uid="{CDA3C765-03FE-46EA-9D72-06F333521EB5}"/>
    <hyperlink ref="C22" r:id="rId10" xr:uid="{94890875-001F-4CF8-B3A1-AA2058AF3C85}"/>
    <hyperlink ref="C13" r:id="rId11" xr:uid="{1831C9A3-BAC8-4288-8535-BEE09EAE4570}"/>
    <hyperlink ref="C14" r:id="rId12" xr:uid="{29372ABD-D651-44DA-A192-43BB553C1850}"/>
    <hyperlink ref="C10" r:id="rId13" xr:uid="{438973E2-0F39-46ED-9365-8700211D3BB4}"/>
    <hyperlink ref="C21" r:id="rId14" xr:uid="{DCC152DA-9166-4630-A70B-15B851F04D4D}"/>
    <hyperlink ref="C3" r:id="rId15" xr:uid="{987E76EC-BA1E-4B39-A712-9F6062008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2026-08-14T14:06:00Z</dcterms:modified>
</cp:coreProperties>
</file>