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13F0235B-1C4D-431D-ACEC-E15268BE216D}" xr6:coauthVersionLast="47" xr6:coauthVersionMax="47" xr10:uidLastSave="{00000000-0000-0000-0000-000000000000}"/>
  <bookViews>
    <workbookView xWindow="-120" yWindow="-120" windowWidth="29040" windowHeight="15720" tabRatio="564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26" l="1"/>
  <c r="J8" i="26"/>
  <c r="J10" i="26"/>
  <c r="J11" i="26"/>
  <c r="J15" i="26"/>
  <c r="J16" i="26"/>
  <c r="J19" i="26"/>
  <c r="J4" i="26"/>
  <c r="J5" i="26"/>
  <c r="J23" i="26"/>
  <c r="J18" i="26"/>
  <c r="J6" i="26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N447" i="21" s="1"/>
  <c r="AL407" i="21"/>
  <c r="AL418" i="21" s="1"/>
  <c r="AL428" i="21" s="1"/>
  <c r="AL435" i="21" s="1"/>
  <c r="AL442" i="21" s="1"/>
  <c r="AJ407" i="21"/>
  <c r="AJ418" i="21" s="1"/>
  <c r="AJ428" i="21" s="1"/>
  <c r="AJ435" i="21" s="1"/>
  <c r="AJ442" i="21" s="1"/>
  <c r="AJ447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D407" i="21"/>
  <c r="AD418" i="21" s="1"/>
  <c r="AD428" i="21" s="1"/>
  <c r="AD435" i="21" s="1"/>
  <c r="AD442" i="21" s="1"/>
  <c r="AD447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T447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H407" i="21"/>
  <c r="H418" i="21" s="1"/>
  <c r="H428" i="21" s="1"/>
  <c r="H435" i="21" s="1"/>
  <c r="H442" i="21" s="1"/>
  <c r="H447" i="21" s="1"/>
  <c r="F407" i="21"/>
  <c r="F418" i="21" s="1"/>
  <c r="F428" i="21" s="1"/>
  <c r="F435" i="21" s="1"/>
  <c r="F442" i="21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I10" i="23" s="1"/>
  <c r="L349" i="21"/>
  <c r="L360" i="21" s="1"/>
  <c r="L370" i="21" s="1"/>
  <c r="L378" i="21" s="1"/>
  <c r="L384" i="21" s="1"/>
  <c r="L390" i="21" s="1"/>
  <c r="L395" i="21" s="1"/>
  <c r="J349" i="21"/>
  <c r="J360" i="21" s="1"/>
  <c r="J370" i="21" s="1"/>
  <c r="J378" i="21" s="1"/>
  <c r="J384" i="21" s="1"/>
  <c r="J390" i="21" s="1"/>
  <c r="J395" i="21" s="1"/>
  <c r="G10" i="23" s="1"/>
  <c r="H349" i="21"/>
  <c r="H360" i="21" s="1"/>
  <c r="H370" i="21" s="1"/>
  <c r="H378" i="21" s="1"/>
  <c r="H384" i="21" s="1"/>
  <c r="H390" i="21" s="1"/>
  <c r="H395" i="21" s="1"/>
  <c r="F10" i="23" s="1"/>
  <c r="F349" i="21"/>
  <c r="F360" i="21" s="1"/>
  <c r="F370" i="21" s="1"/>
  <c r="F378" i="21" s="1"/>
  <c r="F384" i="21" s="1"/>
  <c r="F390" i="21" s="1"/>
  <c r="F395" i="21" s="1"/>
  <c r="E10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H291" i="21"/>
  <c r="H302" i="21" s="1"/>
  <c r="H312" i="21" s="1"/>
  <c r="H320" i="21" s="1"/>
  <c r="H327" i="21" s="1"/>
  <c r="H332" i="21" s="1"/>
  <c r="H337" i="21" s="1"/>
  <c r="F9" i="23" s="1"/>
  <c r="F291" i="21"/>
  <c r="F302" i="21" s="1"/>
  <c r="F312" i="21" s="1"/>
  <c r="F320" i="21" s="1"/>
  <c r="F327" i="21" s="1"/>
  <c r="F332" i="21" s="1"/>
  <c r="F337" i="21" s="1"/>
  <c r="E9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H251" i="21"/>
  <c r="H260" i="21" s="1"/>
  <c r="H268" i="21" s="1"/>
  <c r="H274" i="21" s="1"/>
  <c r="H279" i="21" s="1"/>
  <c r="F8" i="23" s="1"/>
  <c r="F251" i="21"/>
  <c r="F260" i="21" s="1"/>
  <c r="F268" i="21" s="1"/>
  <c r="F274" i="21" s="1"/>
  <c r="F279" i="21" s="1"/>
  <c r="E8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H215" i="21"/>
  <c r="H224" i="21" s="1"/>
  <c r="H230" i="21" s="1"/>
  <c r="H236" i="21" s="1"/>
  <c r="H241" i="21" s="1"/>
  <c r="F7" i="23" s="1"/>
  <c r="F215" i="21"/>
  <c r="F224" i="21" s="1"/>
  <c r="F230" i="21" s="1"/>
  <c r="F236" i="21" s="1"/>
  <c r="F241" i="21" s="1"/>
  <c r="E7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H180" i="21"/>
  <c r="H188" i="21" s="1"/>
  <c r="H194" i="21" s="1"/>
  <c r="H200" i="21" s="1"/>
  <c r="H205" i="21" s="1"/>
  <c r="F6" i="23" s="1"/>
  <c r="F180" i="21"/>
  <c r="F188" i="21" s="1"/>
  <c r="F194" i="21" s="1"/>
  <c r="F200" i="21" s="1"/>
  <c r="F205" i="21" s="1"/>
  <c r="E6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H142" i="21"/>
  <c r="H151" i="21" s="1"/>
  <c r="H159" i="21" s="1"/>
  <c r="H165" i="21" s="1"/>
  <c r="H170" i="21" s="1"/>
  <c r="F5" i="23" s="1"/>
  <c r="F142" i="21"/>
  <c r="F151" i="21" s="1"/>
  <c r="F159" i="21" s="1"/>
  <c r="F165" i="21" s="1"/>
  <c r="F170" i="21" s="1"/>
  <c r="E5" i="23" s="1"/>
  <c r="J9" i="26"/>
  <c r="J12" i="26"/>
  <c r="J13" i="26"/>
  <c r="J14" i="26"/>
  <c r="J17" i="26"/>
  <c r="J20" i="26"/>
  <c r="J21" i="26"/>
  <c r="J22" i="26"/>
  <c r="J3" i="26"/>
  <c r="F104" i="21"/>
  <c r="F113" i="21" s="1"/>
  <c r="F121" i="21" s="1"/>
  <c r="F127" i="21" s="1"/>
  <c r="F132" i="21" s="1"/>
  <c r="H104" i="21"/>
  <c r="H113" i="21" s="1"/>
  <c r="H121" i="21" s="1"/>
  <c r="H127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N132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X104" i="21"/>
  <c r="X113" i="21" s="1"/>
  <c r="X121" i="21" s="1"/>
  <c r="X127" i="21" s="1"/>
  <c r="Z104" i="21"/>
  <c r="Z113" i="21" s="1"/>
  <c r="Z121" i="21" s="1"/>
  <c r="Z127" i="21" s="1"/>
  <c r="Z132" i="21" s="1"/>
  <c r="AB104" i="21"/>
  <c r="AB113" i="21" s="1"/>
  <c r="AB121" i="21" s="1"/>
  <c r="AB127" i="21" s="1"/>
  <c r="AD104" i="21"/>
  <c r="AD113" i="21" s="1"/>
  <c r="AD121" i="21" s="1"/>
  <c r="AD127" i="21" s="1"/>
  <c r="AD132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T132" i="21" s="1"/>
  <c r="AT67" i="21"/>
  <c r="AT76" i="21" s="1"/>
  <c r="AT83" i="21" s="1"/>
  <c r="AT89" i="21" s="1"/>
  <c r="AT94" i="21" s="1"/>
  <c r="AR67" i="21"/>
  <c r="AR76" i="21" s="1"/>
  <c r="AR83" i="21" s="1"/>
  <c r="AR89" i="21" s="1"/>
  <c r="AP67" i="21"/>
  <c r="AP76" i="21" s="1"/>
  <c r="AP83" i="21" s="1"/>
  <c r="AP89" i="21" s="1"/>
  <c r="AP94" i="21" s="1"/>
  <c r="AN67" i="21"/>
  <c r="AN76" i="21" s="1"/>
  <c r="AN83" i="21" s="1"/>
  <c r="AN89" i="21" s="1"/>
  <c r="AN94" i="21" s="1"/>
  <c r="AL67" i="21"/>
  <c r="AL76" i="21" s="1"/>
  <c r="AL83" i="21" s="1"/>
  <c r="AL89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AB94" i="21" s="1"/>
  <c r="Z67" i="21"/>
  <c r="Z76" i="21" s="1"/>
  <c r="Z83" i="21" s="1"/>
  <c r="Z89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H67" i="21"/>
  <c r="H76" i="21" s="1"/>
  <c r="H83" i="21" s="1"/>
  <c r="H89" i="21" s="1"/>
  <c r="H94" i="21" s="1"/>
  <c r="F67" i="21"/>
  <c r="F76" i="21" s="1"/>
  <c r="F83" i="21" s="1"/>
  <c r="F89" i="21" s="1"/>
  <c r="F94" i="21" s="1"/>
  <c r="F447" i="21" l="1"/>
  <c r="E11" i="23" s="1"/>
  <c r="B19" i="24" s="1"/>
  <c r="R447" i="21"/>
  <c r="K11" i="23" s="1"/>
  <c r="B18" i="24" s="1"/>
  <c r="L11" i="23"/>
  <c r="B23" i="24" s="1"/>
  <c r="V11" i="23"/>
  <c r="B22" i="24" s="1"/>
  <c r="W11" i="23"/>
  <c r="B20" i="24" s="1"/>
  <c r="F11" i="23"/>
  <c r="B13" i="24" s="1"/>
  <c r="G11" i="23"/>
  <c r="B17" i="24" s="1"/>
  <c r="H11" i="23"/>
  <c r="B6" i="24" s="1"/>
  <c r="P447" i="21"/>
  <c r="J11" i="23" s="1"/>
  <c r="B10" i="24" s="1"/>
  <c r="M11" i="23"/>
  <c r="B9" i="24" s="1"/>
  <c r="X447" i="21"/>
  <c r="N11" i="23" s="1"/>
  <c r="B15" i="24" s="1"/>
  <c r="Z447" i="21"/>
  <c r="O11" i="23" s="1"/>
  <c r="B12" i="24" s="1"/>
  <c r="AB447" i="21"/>
  <c r="P11" i="23" s="1"/>
  <c r="B16" i="24" s="1"/>
  <c r="AF447" i="21"/>
  <c r="R11" i="23" s="1"/>
  <c r="B14" i="24" s="1"/>
  <c r="AH447" i="21"/>
  <c r="S11" i="23" s="1"/>
  <c r="B7" i="24" s="1"/>
  <c r="AL447" i="21"/>
  <c r="U11" i="23" s="1"/>
  <c r="B11" i="24" s="1"/>
  <c r="Y11" i="23"/>
  <c r="B21" i="24" s="1"/>
  <c r="I11" i="23"/>
  <c r="B5" i="24" s="1"/>
  <c r="Q11" i="23"/>
  <c r="B8" i="24" s="1"/>
  <c r="T11" i="23"/>
  <c r="B4" i="24" s="1"/>
  <c r="X11" i="23"/>
  <c r="B3" i="24" s="1"/>
  <c r="H10" i="23"/>
  <c r="V132" i="21"/>
  <c r="M4" i="23" s="1"/>
  <c r="AL132" i="21"/>
  <c r="U4" i="23" s="1"/>
  <c r="H132" i="21"/>
  <c r="F4" i="23" s="1"/>
  <c r="X132" i="21"/>
  <c r="N4" i="23" s="1"/>
  <c r="AN132" i="21"/>
  <c r="V4" i="23" s="1"/>
  <c r="J4" i="23"/>
  <c r="J132" i="21"/>
  <c r="G4" i="23" s="1"/>
  <c r="AP132" i="21"/>
  <c r="W4" i="23" s="1"/>
  <c r="Y4" i="23"/>
  <c r="Q4" i="23"/>
  <c r="I4" i="23"/>
  <c r="L132" i="21"/>
  <c r="H4" i="23" s="1"/>
  <c r="AB132" i="21"/>
  <c r="P4" i="23" s="1"/>
  <c r="AR132" i="21"/>
  <c r="X4" i="23" s="1"/>
  <c r="T4" i="23"/>
  <c r="L4" i="23"/>
  <c r="O4" i="23"/>
  <c r="S4" i="23"/>
  <c r="K4" i="23"/>
  <c r="R4" i="23"/>
  <c r="E4" i="23"/>
  <c r="AR94" i="21"/>
  <c r="X3" i="23" s="1"/>
  <c r="T3" i="23"/>
  <c r="AL94" i="21"/>
  <c r="U3" i="23" s="1"/>
  <c r="Z94" i="21"/>
  <c r="O3" i="23" s="1"/>
  <c r="G3" i="23"/>
  <c r="I3" i="23"/>
  <c r="P3" i="23"/>
  <c r="H3" i="23"/>
  <c r="L3" i="23"/>
  <c r="M3" i="23"/>
  <c r="Q3" i="23"/>
  <c r="W3" i="23"/>
  <c r="Y3" i="23"/>
  <c r="F3" i="23"/>
  <c r="N3" i="23"/>
  <c r="V3" i="23"/>
  <c r="R3" i="23"/>
  <c r="J3" i="23"/>
  <c r="K3" i="23"/>
  <c r="S3" i="23"/>
  <c r="E3" i="23"/>
  <c r="X34" i="22"/>
  <c r="Y34" i="22"/>
  <c r="AN11" i="21"/>
  <c r="AN22" i="21" s="1"/>
  <c r="AN31" i="21" s="1"/>
  <c r="AN38" i="21" s="1"/>
  <c r="AN45" i="21" s="1"/>
  <c r="AN52" i="21" s="1"/>
  <c r="AN57" i="21" s="1"/>
  <c r="V2" i="23" s="1"/>
  <c r="V32" i="23" l="1"/>
  <c r="F18" i="24" s="1"/>
  <c r="G25" i="26"/>
  <c r="I25" i="26" s="1"/>
  <c r="I29" i="26" l="1"/>
  <c r="I28" i="26"/>
  <c r="I27" i="26"/>
  <c r="AB34" i="22"/>
  <c r="AA34" i="22"/>
  <c r="Z34" i="22"/>
  <c r="T34" i="22"/>
  <c r="W34" i="22"/>
  <c r="V34" i="22"/>
  <c r="U34" i="22"/>
  <c r="S34" i="22"/>
  <c r="N34" i="22"/>
  <c r="R34" i="22"/>
  <c r="Q34" i="22"/>
  <c r="P34" i="22"/>
  <c r="O34" i="22"/>
  <c r="M34" i="22"/>
  <c r="L34" i="22"/>
  <c r="K34" i="22"/>
  <c r="J34" i="22"/>
  <c r="I34" i="22"/>
  <c r="H34" i="22"/>
  <c r="G34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AD2" i="22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P11" i="21"/>
  <c r="AP22" i="21" s="1"/>
  <c r="AP31" i="21" s="1"/>
  <c r="AP38" i="21" s="1"/>
  <c r="AP45" i="21" s="1"/>
  <c r="AP52" i="21" s="1"/>
  <c r="AP57" i="21" s="1"/>
  <c r="W2" i="23" s="1"/>
  <c r="AF11" i="21"/>
  <c r="AF22" i="21" s="1"/>
  <c r="AF31" i="21" s="1"/>
  <c r="AF38" i="21" s="1"/>
  <c r="AF45" i="21" s="1"/>
  <c r="AF52" i="21" s="1"/>
  <c r="AF57" i="21" s="1"/>
  <c r="R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H11" i="21"/>
  <c r="AH22" i="21" s="1"/>
  <c r="AH31" i="21" s="1"/>
  <c r="AH38" i="21" s="1"/>
  <c r="AH45" i="21" s="1"/>
  <c r="AH52" i="21" s="1"/>
  <c r="AH57" i="21" s="1"/>
  <c r="S2" i="23" s="1"/>
  <c r="AD11" i="21"/>
  <c r="AD22" i="21" s="1"/>
  <c r="AD31" i="21" s="1"/>
  <c r="AD38" i="21" s="1"/>
  <c r="AD45" i="21" s="1"/>
  <c r="AD52" i="21" s="1"/>
  <c r="AD57" i="21" s="1"/>
  <c r="Q2" i="23" s="1"/>
  <c r="T11" i="21"/>
  <c r="T22" i="21" s="1"/>
  <c r="T31" i="21" s="1"/>
  <c r="T38" i="21" s="1"/>
  <c r="T45" i="21" s="1"/>
  <c r="T52" i="21" s="1"/>
  <c r="T57" i="21" s="1"/>
  <c r="L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V11" i="21"/>
  <c r="V22" i="21" s="1"/>
  <c r="V31" i="21" s="1"/>
  <c r="V38" i="21" s="1"/>
  <c r="V45" i="21" s="1"/>
  <c r="V52" i="21" s="1"/>
  <c r="V57" i="21" s="1"/>
  <c r="M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H11" i="21"/>
  <c r="H22" i="21" s="1"/>
  <c r="H31" i="21" s="1"/>
  <c r="H38" i="21" s="1"/>
  <c r="H45" i="21" s="1"/>
  <c r="H52" i="21" s="1"/>
  <c r="H57" i="21" s="1"/>
  <c r="F2" i="23" s="1"/>
  <c r="F11" i="21"/>
  <c r="F22" i="21" s="1"/>
  <c r="F31" i="21" s="1"/>
  <c r="F38" i="21" s="1"/>
  <c r="F45" i="21" s="1"/>
  <c r="F52" i="21" s="1"/>
  <c r="F57" i="21" s="1"/>
  <c r="E2" i="23" s="1"/>
  <c r="J32" i="23" l="1"/>
  <c r="E32" i="23"/>
  <c r="S32" i="23"/>
  <c r="K32" i="23"/>
  <c r="T32" i="23"/>
  <c r="M32" i="23"/>
  <c r="U32" i="23"/>
  <c r="I32" i="23"/>
  <c r="F5" i="24" s="1"/>
  <c r="Q32" i="23"/>
  <c r="R32" i="23"/>
  <c r="O32" i="23"/>
  <c r="P32" i="23"/>
  <c r="H32" i="23"/>
  <c r="W32" i="23"/>
  <c r="G32" i="23"/>
  <c r="L32" i="23"/>
  <c r="N32" i="23"/>
  <c r="F32" i="23"/>
  <c r="X32" i="23"/>
  <c r="Y32" i="23"/>
  <c r="AD34" i="22"/>
  <c r="F10" i="24" l="1"/>
  <c r="F8" i="24"/>
  <c r="F22" i="24"/>
  <c r="F11" i="24"/>
  <c r="F20" i="24"/>
  <c r="F9" i="24"/>
  <c r="F3" i="24"/>
  <c r="F16" i="24"/>
  <c r="F23" i="24"/>
  <c r="F7" i="24"/>
  <c r="F13" i="24"/>
  <c r="F14" i="24"/>
  <c r="F12" i="24"/>
  <c r="F15" i="24"/>
  <c r="F6" i="24"/>
  <c r="F21" i="24"/>
  <c r="F17" i="24"/>
  <c r="F19" i="24"/>
  <c r="F4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<sst xmlns="http://schemas.openxmlformats.org/spreadsheetml/2006/main" count="4667" uniqueCount="318">
  <si>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</si>
  <si>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</si>
  <si>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</si>
  <si>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</si>
  <si>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</si>
  <si>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</si>
  <si>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</si>
  <si>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</si>
  <si>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</si>
  <si>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</si>
  <si>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</si>
  <si>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</si>
  <si>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</si>
  <si>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</si>
  <si>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MIAMI                   24               ROMA             24</t>
  </si>
  <si>
    <t>GIANGIPOLI64</t>
  </si>
  <si>
    <t>DUBAI              25</t>
  </si>
  <si>
    <t>JERRY</t>
  </si>
  <si>
    <t>MADRID        23           CANADA            23          SHANGAI           24           INDIAN WELLS           24                        ROMA             25</t>
  </si>
  <si>
    <t>LONDRA        23</t>
  </si>
  <si>
    <t>KOLLER22</t>
  </si>
  <si>
    <t>ROTTERDAM          24        ACAPULCO   24                RIO               25               LONDRA       25                   TOKYO             25               PECHINO         25</t>
  </si>
  <si>
    <t>LUPO1976</t>
  </si>
  <si>
    <t>CINCINNATI   24              PARIGI                  24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</si>
  <si>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</si>
  <si>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</si>
  <si>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</si>
  <si>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</si>
  <si>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</si>
  <si>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</si>
  <si>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</si>
  <si>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</si>
  <si>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</si>
  <si>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</si>
  <si>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DUBAI              23                 AMBURGO           23</t>
  </si>
  <si>
    <t>TADDEUSTADDEI</t>
  </si>
  <si>
    <t>ROMA               23</t>
  </si>
  <si>
    <t>HALLE                  23                VIENNA             24                 HALLE           25</t>
  </si>
  <si>
    <t>VIENNA        23            AMBURGO    24              BASILEA             24           ACAPULCO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</si>
  <si>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</si>
  <si>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</si>
  <si>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</si>
  <si>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</si>
  <si>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</si>
  <si>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</si>
  <si>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</si>
  <si>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</si>
  <si>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</si>
  <si>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</si>
  <si>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</si>
  <si>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</si>
  <si>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</si>
  <si>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</si>
  <si>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</si>
  <si>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</si>
  <si>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</si>
  <si>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</si>
  <si>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</si>
  <si>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</si>
  <si>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</si>
  <si>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</si>
  <si>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</si>
  <si>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</si>
  <si>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</si>
  <si>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</si>
  <si>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</si>
  <si>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</si>
  <si>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</si>
  <si>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</si>
  <si>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</si>
  <si>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</si>
  <si>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</si>
  <si>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</si>
  <si>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</si>
  <si>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</si>
  <si>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</si>
  <si>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</si>
  <si>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</si>
  <si>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</si>
  <si>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</si>
  <si>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</si>
  <si>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</si>
  <si>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</si>
  <si>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</si>
  <si>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</si>
  <si>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</si>
  <si>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</si>
  <si>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</si>
  <si>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</si>
  <si>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</si>
  <si>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</si>
  <si>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</si>
  <si>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</si>
  <si>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</si>
  <si>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</si>
  <si>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</si>
  <si>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</si>
  <si>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</si>
  <si>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</si>
  <si>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</si>
  <si>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</si>
  <si>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</si>
  <si>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</si>
  <si>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</si>
  <si>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</si>
  <si>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</si>
  <si>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</si>
  <si>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</si>
  <si>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</si>
  <si>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</si>
  <si>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</si>
  <si>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</si>
  <si>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</si>
  <si>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</si>
  <si>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</si>
  <si>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</si>
  <si>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</si>
  <si>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</si>
  <si>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</si>
  <si>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</si>
  <si>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</si>
  <si>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</si>
  <si>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</si>
  <si>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</si>
  <si>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</si>
  <si>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</si>
  <si>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</si>
  <si>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</si>
  <si>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</si>
  <si>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</si>
  <si>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</si>
  <si>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</si>
  <si>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</si>
  <si>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</si>
  <si>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</si>
  <si>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</si>
  <si>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</si>
  <si>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</si>
  <si>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</si>
  <si>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</si>
  <si>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</si>
  <si>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</si>
  <si>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</si>
  <si>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</si>
  <si>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</si>
  <si>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</si>
  <si>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</si>
  <si>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</si>
  <si>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</si>
  <si>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</si>
  <si>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</si>
  <si>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</si>
  <si>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</si>
  <si>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RIO                   24          LONDRA              24      WASHINGTON 24            TOKYO          24         PECHINO            24                    VIENNA          25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</si>
  <si>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</si>
  <si>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</si>
  <si>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</si>
  <si>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</si>
  <si>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</si>
  <si>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</si>
  <si>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</si>
  <si>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</si>
  <si>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</si>
  <si>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</si>
  <si>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</si>
  <si>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</si>
  <si>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</si>
  <si>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</si>
  <si>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</si>
  <si>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</si>
  <si>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</si>
  <si>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</si>
  <si>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</si>
  <si>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</si>
  <si>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</si>
  <si>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</si>
  <si>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</si>
  <si>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</si>
  <si>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</si>
  <si>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</si>
  <si>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</si>
  <si>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</si>
  <si>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</si>
  <si>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</si>
  <si>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</si>
  <si>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</si>
  <si>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</si>
  <si>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</si>
  <si>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</si>
  <si>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</si>
  <si>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</si>
  <si>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</si>
  <si>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</si>
  <si>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</si>
  <si>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</si>
  <si>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</si>
  <si>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</si>
  <si>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</si>
  <si>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</si>
  <si>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</si>
  <si>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</si>
  <si>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</si>
  <si>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</si>
  <si>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</si>
  <si>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</si>
  <si>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</si>
  <si>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</si>
  <si>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</si>
  <si>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</si>
  <si>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</si>
  <si>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</si>
  <si>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</si>
  <si>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</si>
  <si>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</si>
  <si>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</si>
  <si>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</si>
  <si>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</si>
  <si>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</si>
  <si>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</si>
  <si>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</si>
  <si>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</si>
  <si>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</si>
  <si>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</si>
  <si>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</si>
  <si>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</si>
  <si>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</si>
  <si>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</si>
  <si>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</si>
  <si>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</si>
  <si>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</si>
  <si>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</si>
  <si>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</si>
  <si>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</si>
  <si>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</si>
  <si>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</si>
  <si>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</si>
  <si>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</si>
  <si>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BRISBANE           26                     ADELAIDE          26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</si>
  <si>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</si>
  <si>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</si>
  <si>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</si>
  <si>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</si>
  <si>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</si>
  <si>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</si>
  <si>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</si>
  <si>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</si>
  <si>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</si>
  <si>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</si>
  <si>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</si>
  <si>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</si>
  <si>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</si>
  <si>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</si>
  <si>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</si>
  <si>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</si>
  <si>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</si>
  <si>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</si>
  <si>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</si>
  <si>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</si>
  <si>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</si>
  <si>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</si>
  <si>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+2</t>
  </si>
  <si>
    <t>-2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</si>
  <si>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</si>
  <si>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</si>
  <si>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</si>
  <si>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</si>
  <si>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</si>
  <si>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</si>
  <si>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</si>
  <si>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</si>
  <si>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</si>
  <si>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</si>
  <si>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</si>
  <si>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</si>
  <si>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</si>
  <si>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</si>
  <si>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</si>
  <si>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</si>
  <si>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</si>
  <si>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</si>
  <si>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</si>
  <si>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</si>
  <si>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</si>
  <si>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</si>
  <si>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</si>
  <si>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</si>
  <si>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</si>
  <si>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</si>
  <si>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</si>
  <si>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</si>
  <si>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</si>
  <si>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</si>
  <si>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</si>
  <si>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</si>
  <si>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</si>
  <si>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</si>
  <si>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SANTIAGO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</si>
  <si>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</si>
  <si>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</si>
  <si>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</si>
  <si>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</si>
  <si>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</si>
  <si>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</si>
  <si>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</si>
  <si>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</si>
  <si>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</si>
  <si>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</si>
  <si>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</si>
  <si>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</si>
  <si>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</si>
  <si>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</si>
  <si>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</si>
  <si>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</si>
  <si>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MARRAKECH     26</t>
  </si>
  <si>
    <t>BUCAREST   26</t>
  </si>
  <si>
    <t>+3</t>
  </si>
  <si>
    <t>-3</t>
  </si>
  <si>
    <t>SHANGAI         23                INDIAN WELLS      24                   SHANGAI      25             MONTECARLO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</si>
</sst>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0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166" fontId="13" fillId="7" borderId="1" xfId="0" applyNumberFormat="1" applyFont="1" applyFill="1" applyBorder="1"/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0" fontId="13" fillId="21" borderId="1" xfId="0" applyFont="1" applyFill="1" applyBorder="1"/>
    <xf numFmtId="166" fontId="13" fillId="21" borderId="1" xfId="0" applyNumberFormat="1" applyFont="1" applyFill="1" applyBorder="1"/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2" borderId="1" xfId="0" quotePrefix="1" applyFont="1" applyFill="1" applyBorder="1" applyAlignment="1">
      <alignment horizontal="center" vertical="center"/>
    </xf>
    <xf numFmtId="0" fontId="13" fillId="23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9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tiv4lani@gmail.com" TargetMode="External"/><Relationship Id="rId13" Type="http://schemas.openxmlformats.org/officeDocument/2006/relationships/hyperlink" Target="mailto:paivime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germano.pianezzi@gmail.com" TargetMode="External"/><Relationship Id="rId12" Type="http://schemas.openxmlformats.org/officeDocument/2006/relationships/hyperlink" Target="mailto:mmontagnanimarelli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albeci66@gmail.com" TargetMode="External"/><Relationship Id="rId11" Type="http://schemas.openxmlformats.org/officeDocument/2006/relationships/hyperlink" Target="mailto:ideadilisa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mcostarelli@outlook.com" TargetMode="External"/><Relationship Id="rId10" Type="http://schemas.openxmlformats.org/officeDocument/2006/relationships/hyperlink" Target="mailto:foglianiandrea70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chinvitti@gmail.com" TargetMode="External"/><Relationship Id="rId14" Type="http://schemas.openxmlformats.org/officeDocument/2006/relationships/hyperlink" Target="mailto:gl.ranzi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3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3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56</v>
      </c>
      <c r="E1" s="52" t="s">
        <v>79</v>
      </c>
      <c r="F1" s="53"/>
    </row>
    <row r="2" spans="1:7" x14ac:dyDescent="0.3">
      <c r="F2" s="53"/>
    </row>
    <row r="3" spans="1:7" ht="19.899999999999999" customHeight="1" x14ac:dyDescent="0.3">
      <c r="A3" s="58" t="s">
        <v>159</v>
      </c>
      <c r="B3" s="59">
        <f>PUNTI!X11</f>
        <v>808.5999999999998</v>
      </c>
      <c r="E3" s="58" t="s">
        <v>168</v>
      </c>
      <c r="F3" s="59">
        <f>PUNTI!U32</f>
        <v>4822.3</v>
      </c>
      <c r="G3" s="60" t="s">
        <v>80</v>
      </c>
    </row>
    <row r="4" spans="1:7" ht="19.899999999999999" customHeight="1" x14ac:dyDescent="0.3">
      <c r="A4" s="61" t="s">
        <v>32</v>
      </c>
      <c r="B4" s="62">
        <f>PUNTI!T11</f>
        <v>743.59999999999991</v>
      </c>
      <c r="E4" s="61" t="s">
        <v>31</v>
      </c>
      <c r="F4" s="62">
        <f>PUNTI!S32</f>
        <v>4719.0000000000009</v>
      </c>
      <c r="G4" s="60" t="s">
        <v>80</v>
      </c>
    </row>
    <row r="5" spans="1:7" ht="19.899999999999999" customHeight="1" x14ac:dyDescent="0.3">
      <c r="A5" s="56" t="s">
        <v>166</v>
      </c>
      <c r="B5" s="57">
        <f>PUNTI!I11</f>
        <v>711.69999999999982</v>
      </c>
      <c r="E5" s="64" t="s">
        <v>166</v>
      </c>
      <c r="F5" s="73">
        <f>PUNTI!I32</f>
        <v>4613.0999999999995</v>
      </c>
      <c r="G5" s="60" t="s">
        <v>80</v>
      </c>
    </row>
    <row r="6" spans="1:7" ht="19.899999999999999" customHeight="1" x14ac:dyDescent="0.3">
      <c r="A6" s="56" t="s">
        <v>10</v>
      </c>
      <c r="B6" s="57">
        <f>PUNTI!H11</f>
        <v>705.39999999999986</v>
      </c>
      <c r="E6" s="119" t="s">
        <v>159</v>
      </c>
      <c r="F6" s="120">
        <f>PUNTI!X32</f>
        <v>4574.5999999999995</v>
      </c>
      <c r="G6" s="127" t="s">
        <v>283</v>
      </c>
    </row>
    <row r="7" spans="1:7" ht="19.899999999999999" customHeight="1" x14ac:dyDescent="0.3">
      <c r="A7" s="56" t="s">
        <v>31</v>
      </c>
      <c r="B7" s="57">
        <f>PUNTI!S11</f>
        <v>687.59999999999991</v>
      </c>
      <c r="E7" s="119" t="s">
        <v>10</v>
      </c>
      <c r="F7" s="120">
        <f>PUNTI!H32</f>
        <v>4410.8999999999996</v>
      </c>
      <c r="G7" s="127" t="s">
        <v>315</v>
      </c>
    </row>
    <row r="8" spans="1:7" ht="19.899999999999999" customHeight="1" x14ac:dyDescent="0.3">
      <c r="A8" s="56" t="s">
        <v>29</v>
      </c>
      <c r="B8" s="57">
        <f>PUNTI!Q11</f>
        <v>636.4</v>
      </c>
      <c r="E8" s="119" t="s">
        <v>22</v>
      </c>
      <c r="F8" s="120">
        <f>PUNTI!P32</f>
        <v>4349.1000000000004</v>
      </c>
      <c r="G8" s="128" t="s">
        <v>261</v>
      </c>
    </row>
    <row r="9" spans="1:7" ht="19.899999999999999" customHeight="1" x14ac:dyDescent="0.3">
      <c r="A9" s="56" t="s">
        <v>17</v>
      </c>
      <c r="B9" s="57">
        <f>PUNTI!M11</f>
        <v>635.4</v>
      </c>
      <c r="E9" s="119" t="s">
        <v>29</v>
      </c>
      <c r="F9" s="120">
        <f>PUNTI!Q32</f>
        <v>4330</v>
      </c>
      <c r="G9" s="127" t="s">
        <v>260</v>
      </c>
    </row>
    <row r="10" spans="1:7" ht="19.899999999999999" customHeight="1" x14ac:dyDescent="0.3">
      <c r="A10" s="56" t="s">
        <v>13</v>
      </c>
      <c r="B10" s="57">
        <f>PUNTI!J11</f>
        <v>635.39999999999986</v>
      </c>
      <c r="E10" s="56" t="s">
        <v>163</v>
      </c>
      <c r="F10" s="57">
        <f>PUNTI!R32</f>
        <v>4287.5</v>
      </c>
      <c r="G10" s="128" t="s">
        <v>284</v>
      </c>
    </row>
    <row r="11" spans="1:7" ht="19.899999999999999" customHeight="1" x14ac:dyDescent="0.3">
      <c r="A11" s="56" t="s">
        <v>168</v>
      </c>
      <c r="B11" s="57">
        <f>PUNTI!U11</f>
        <v>613.99999999999989</v>
      </c>
      <c r="E11" s="56" t="s">
        <v>20</v>
      </c>
      <c r="F11" s="57">
        <f>PUNTI!N32</f>
        <v>4283.7000000000007</v>
      </c>
      <c r="G11" s="128" t="s">
        <v>316</v>
      </c>
    </row>
    <row r="12" spans="1:7" ht="19.899999999999999" customHeight="1" x14ac:dyDescent="0.3">
      <c r="A12" s="56" t="s">
        <v>25</v>
      </c>
      <c r="B12" s="57">
        <f>PUNTI!O11</f>
        <v>566.99999999999989</v>
      </c>
      <c r="E12" s="56" t="s">
        <v>44</v>
      </c>
      <c r="F12" s="57">
        <f>PUNTI!F32</f>
        <v>4235.5</v>
      </c>
      <c r="G12" s="60" t="s">
        <v>80</v>
      </c>
    </row>
    <row r="13" spans="1:7" ht="19.899999999999999" customHeight="1" x14ac:dyDescent="0.3">
      <c r="A13" s="56" t="s">
        <v>44</v>
      </c>
      <c r="B13" s="57">
        <f>PUNTI!F11</f>
        <v>559.59999999999991</v>
      </c>
      <c r="E13" s="56" t="s">
        <v>32</v>
      </c>
      <c r="F13" s="57">
        <f>PUNTI!T32</f>
        <v>4178.7000000000007</v>
      </c>
      <c r="G13" s="127" t="s">
        <v>315</v>
      </c>
    </row>
    <row r="14" spans="1:7" ht="19.899999999999999" customHeight="1" x14ac:dyDescent="0.3">
      <c r="A14" s="56" t="s">
        <v>163</v>
      </c>
      <c r="B14" s="57">
        <f>PUNTI!R11</f>
        <v>551</v>
      </c>
      <c r="E14" s="56" t="s">
        <v>17</v>
      </c>
      <c r="F14" s="57">
        <f>PUNTI!M32</f>
        <v>4140.2</v>
      </c>
      <c r="G14" s="127" t="s">
        <v>283</v>
      </c>
    </row>
    <row r="15" spans="1:7" ht="19.899999999999999" customHeight="1" x14ac:dyDescent="0.3">
      <c r="A15" s="56" t="s">
        <v>20</v>
      </c>
      <c r="B15" s="57">
        <f>PUNTI!N11</f>
        <v>529.69999999999993</v>
      </c>
      <c r="E15" s="56" t="s">
        <v>238</v>
      </c>
      <c r="F15" s="57">
        <f>PUNTI!W32</f>
        <v>4107.7000000000007</v>
      </c>
      <c r="G15" s="128" t="s">
        <v>261</v>
      </c>
    </row>
    <row r="16" spans="1:7" ht="19.899999999999999" customHeight="1" x14ac:dyDescent="0.3">
      <c r="A16" s="56" t="s">
        <v>22</v>
      </c>
      <c r="B16" s="57">
        <f>PUNTI!P11</f>
        <v>525.79999999999984</v>
      </c>
      <c r="E16" s="56" t="s">
        <v>15</v>
      </c>
      <c r="F16" s="57">
        <f>PUNTI!K32</f>
        <v>4101.5999999999995</v>
      </c>
      <c r="G16" s="128" t="s">
        <v>261</v>
      </c>
    </row>
    <row r="17" spans="1:7" ht="19.899999999999999" customHeight="1" x14ac:dyDescent="0.3">
      <c r="A17" s="56" t="s">
        <v>7</v>
      </c>
      <c r="B17" s="57">
        <f>PUNTI!G11</f>
        <v>521.79999999999995</v>
      </c>
      <c r="E17" s="56" t="s">
        <v>13</v>
      </c>
      <c r="F17" s="57">
        <f>PUNTI!J32</f>
        <v>4055.2</v>
      </c>
      <c r="G17" s="60" t="s">
        <v>80</v>
      </c>
    </row>
    <row r="18" spans="1:7" ht="19.899999999999999" customHeight="1" x14ac:dyDescent="0.3">
      <c r="A18" s="56" t="s">
        <v>15</v>
      </c>
      <c r="B18" s="57">
        <f>PUNTI!K11</f>
        <v>498.80000000000007</v>
      </c>
      <c r="E18" s="56" t="s">
        <v>235</v>
      </c>
      <c r="F18" s="57">
        <f>PUNTI!V32</f>
        <v>3756</v>
      </c>
      <c r="G18" s="60" t="s">
        <v>80</v>
      </c>
    </row>
    <row r="19" spans="1:7" ht="19.899999999999999" customHeight="1" x14ac:dyDescent="0.3">
      <c r="A19" s="56" t="s">
        <v>2</v>
      </c>
      <c r="B19" s="57">
        <f>PUNTI!E11</f>
        <v>442.7999999999999</v>
      </c>
      <c r="E19" s="56" t="s">
        <v>7</v>
      </c>
      <c r="F19" s="57">
        <f>PUNTI!G32</f>
        <v>3728.2000000000007</v>
      </c>
      <c r="G19" s="127" t="s">
        <v>283</v>
      </c>
    </row>
    <row r="20" spans="1:7" ht="19.899999999999999" customHeight="1" x14ac:dyDescent="0.3">
      <c r="A20" s="56" t="s">
        <v>238</v>
      </c>
      <c r="B20" s="57">
        <f>PUNTI!W11</f>
        <v>438.1</v>
      </c>
      <c r="E20" s="56" t="s">
        <v>162</v>
      </c>
      <c r="F20" s="57">
        <f>PUNTI!L32</f>
        <v>3678.1</v>
      </c>
      <c r="G20" s="128" t="s">
        <v>284</v>
      </c>
    </row>
    <row r="21" spans="1:7" ht="19.899999999999999" customHeight="1" x14ac:dyDescent="0.3">
      <c r="A21" s="56" t="s">
        <v>39</v>
      </c>
      <c r="B21" s="57">
        <f>PUNTI!Y11</f>
        <v>438.09999999999997</v>
      </c>
      <c r="E21" s="56" t="s">
        <v>25</v>
      </c>
      <c r="F21" s="57">
        <f>PUNTI!O32</f>
        <v>3591.7999999999997</v>
      </c>
      <c r="G21" s="60" t="s">
        <v>80</v>
      </c>
    </row>
    <row r="22" spans="1:7" ht="19.899999999999999" customHeight="1" x14ac:dyDescent="0.3">
      <c r="A22" s="56" t="s">
        <v>235</v>
      </c>
      <c r="B22" s="57">
        <f>PUNTI!V11</f>
        <v>408.70000000000005</v>
      </c>
      <c r="E22" s="56" t="s">
        <v>2</v>
      </c>
      <c r="F22" s="57">
        <f>PUNTI!E32</f>
        <v>3423.5</v>
      </c>
      <c r="G22" s="60" t="s">
        <v>80</v>
      </c>
    </row>
    <row r="23" spans="1:7" ht="19.899999999999999" customHeight="1" x14ac:dyDescent="0.3">
      <c r="A23" s="56" t="s">
        <v>162</v>
      </c>
      <c r="B23" s="57">
        <f>PUNTI!L11</f>
        <v>358.5</v>
      </c>
      <c r="E23" s="56" t="s">
        <v>39</v>
      </c>
      <c r="F23" s="57">
        <f>PUNTI!Y32</f>
        <v>3014</v>
      </c>
      <c r="G23" s="60" t="s">
        <v>80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19:G20 G6:G11 G13:G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Y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5" width="11.125" customWidth="1"/>
    <col min="258" max="258" width="9.375" bestFit="1" customWidth="1"/>
    <col min="259" max="259" width="8" customWidth="1"/>
    <col min="260" max="260" width="17.625" bestFit="1" customWidth="1"/>
    <col min="261" max="261" width="3.125" customWidth="1"/>
    <col min="262" max="281" width="10.375" customWidth="1"/>
    <col min="514" max="514" width="9.375" bestFit="1" customWidth="1"/>
    <col min="515" max="515" width="8" customWidth="1"/>
    <col min="516" max="516" width="17.625" bestFit="1" customWidth="1"/>
    <col min="517" max="517" width="3.125" customWidth="1"/>
    <col min="518" max="537" width="10.375" customWidth="1"/>
    <col min="770" max="770" width="9.375" bestFit="1" customWidth="1"/>
    <col min="771" max="771" width="8" customWidth="1"/>
    <col min="772" max="772" width="17.625" bestFit="1" customWidth="1"/>
    <col min="773" max="773" width="3.125" customWidth="1"/>
    <col min="774" max="793" width="10.375" customWidth="1"/>
    <col min="1026" max="1026" width="9.375" bestFit="1" customWidth="1"/>
    <col min="1027" max="1027" width="8" customWidth="1"/>
    <col min="1028" max="1028" width="17.625" bestFit="1" customWidth="1"/>
    <col min="1029" max="1029" width="3.125" customWidth="1"/>
    <col min="1030" max="1049" width="10.375" customWidth="1"/>
    <col min="1282" max="1282" width="9.375" bestFit="1" customWidth="1"/>
    <col min="1283" max="1283" width="8" customWidth="1"/>
    <col min="1284" max="1284" width="17.625" bestFit="1" customWidth="1"/>
    <col min="1285" max="1285" width="3.125" customWidth="1"/>
    <col min="1286" max="1305" width="10.375" customWidth="1"/>
    <col min="1538" max="1538" width="9.375" bestFit="1" customWidth="1"/>
    <col min="1539" max="1539" width="8" customWidth="1"/>
    <col min="1540" max="1540" width="17.625" bestFit="1" customWidth="1"/>
    <col min="1541" max="1541" width="3.125" customWidth="1"/>
    <col min="1542" max="1561" width="10.375" customWidth="1"/>
    <col min="1794" max="1794" width="9.375" bestFit="1" customWidth="1"/>
    <col min="1795" max="1795" width="8" customWidth="1"/>
    <col min="1796" max="1796" width="17.625" bestFit="1" customWidth="1"/>
    <col min="1797" max="1797" width="3.125" customWidth="1"/>
    <col min="1798" max="1817" width="10.375" customWidth="1"/>
    <col min="2050" max="2050" width="9.375" bestFit="1" customWidth="1"/>
    <col min="2051" max="2051" width="8" customWidth="1"/>
    <col min="2052" max="2052" width="17.625" bestFit="1" customWidth="1"/>
    <col min="2053" max="2053" width="3.125" customWidth="1"/>
    <col min="2054" max="2073" width="10.375" customWidth="1"/>
    <col min="2306" max="2306" width="9.375" bestFit="1" customWidth="1"/>
    <col min="2307" max="2307" width="8" customWidth="1"/>
    <col min="2308" max="2308" width="17.625" bestFit="1" customWidth="1"/>
    <col min="2309" max="2309" width="3.125" customWidth="1"/>
    <col min="2310" max="2329" width="10.375" customWidth="1"/>
    <col min="2562" max="2562" width="9.375" bestFit="1" customWidth="1"/>
    <col min="2563" max="2563" width="8" customWidth="1"/>
    <col min="2564" max="2564" width="17.625" bestFit="1" customWidth="1"/>
    <col min="2565" max="2565" width="3.125" customWidth="1"/>
    <col min="2566" max="2585" width="10.375" customWidth="1"/>
    <col min="2818" max="2818" width="9.375" bestFit="1" customWidth="1"/>
    <col min="2819" max="2819" width="8" customWidth="1"/>
    <col min="2820" max="2820" width="17.625" bestFit="1" customWidth="1"/>
    <col min="2821" max="2821" width="3.125" customWidth="1"/>
    <col min="2822" max="2841" width="10.375" customWidth="1"/>
    <col min="3074" max="3074" width="9.375" bestFit="1" customWidth="1"/>
    <col min="3075" max="3075" width="8" customWidth="1"/>
    <col min="3076" max="3076" width="17.625" bestFit="1" customWidth="1"/>
    <col min="3077" max="3077" width="3.125" customWidth="1"/>
    <col min="3078" max="3097" width="10.375" customWidth="1"/>
    <col min="3330" max="3330" width="9.375" bestFit="1" customWidth="1"/>
    <col min="3331" max="3331" width="8" customWidth="1"/>
    <col min="3332" max="3332" width="17.625" bestFit="1" customWidth="1"/>
    <col min="3333" max="3333" width="3.125" customWidth="1"/>
    <col min="3334" max="3353" width="10.375" customWidth="1"/>
    <col min="3586" max="3586" width="9.375" bestFit="1" customWidth="1"/>
    <col min="3587" max="3587" width="8" customWidth="1"/>
    <col min="3588" max="3588" width="17.625" bestFit="1" customWidth="1"/>
    <col min="3589" max="3589" width="3.125" customWidth="1"/>
    <col min="3590" max="3609" width="10.375" customWidth="1"/>
    <col min="3842" max="3842" width="9.375" bestFit="1" customWidth="1"/>
    <col min="3843" max="3843" width="8" customWidth="1"/>
    <col min="3844" max="3844" width="17.625" bestFit="1" customWidth="1"/>
    <col min="3845" max="3845" width="3.125" customWidth="1"/>
    <col min="3846" max="3865" width="10.375" customWidth="1"/>
    <col min="4098" max="4098" width="9.375" bestFit="1" customWidth="1"/>
    <col min="4099" max="4099" width="8" customWidth="1"/>
    <col min="4100" max="4100" width="17.625" bestFit="1" customWidth="1"/>
    <col min="4101" max="4101" width="3.125" customWidth="1"/>
    <col min="4102" max="4121" width="10.375" customWidth="1"/>
    <col min="4354" max="4354" width="9.375" bestFit="1" customWidth="1"/>
    <col min="4355" max="4355" width="8" customWidth="1"/>
    <col min="4356" max="4356" width="17.625" bestFit="1" customWidth="1"/>
    <col min="4357" max="4357" width="3.125" customWidth="1"/>
    <col min="4358" max="4377" width="10.375" customWidth="1"/>
    <col min="4610" max="4610" width="9.375" bestFit="1" customWidth="1"/>
    <col min="4611" max="4611" width="8" customWidth="1"/>
    <col min="4612" max="4612" width="17.625" bestFit="1" customWidth="1"/>
    <col min="4613" max="4613" width="3.125" customWidth="1"/>
    <col min="4614" max="4633" width="10.375" customWidth="1"/>
    <col min="4866" max="4866" width="9.375" bestFit="1" customWidth="1"/>
    <col min="4867" max="4867" width="8" customWidth="1"/>
    <col min="4868" max="4868" width="17.625" bestFit="1" customWidth="1"/>
    <col min="4869" max="4869" width="3.125" customWidth="1"/>
    <col min="4870" max="4889" width="10.375" customWidth="1"/>
    <col min="5122" max="5122" width="9.375" bestFit="1" customWidth="1"/>
    <col min="5123" max="5123" width="8" customWidth="1"/>
    <col min="5124" max="5124" width="17.625" bestFit="1" customWidth="1"/>
    <col min="5125" max="5125" width="3.125" customWidth="1"/>
    <col min="5126" max="5145" width="10.375" customWidth="1"/>
    <col min="5378" max="5378" width="9.375" bestFit="1" customWidth="1"/>
    <col min="5379" max="5379" width="8" customWidth="1"/>
    <col min="5380" max="5380" width="17.625" bestFit="1" customWidth="1"/>
    <col min="5381" max="5381" width="3.125" customWidth="1"/>
    <col min="5382" max="5401" width="10.375" customWidth="1"/>
    <col min="5634" max="5634" width="9.375" bestFit="1" customWidth="1"/>
    <col min="5635" max="5635" width="8" customWidth="1"/>
    <col min="5636" max="5636" width="17.625" bestFit="1" customWidth="1"/>
    <col min="5637" max="5637" width="3.125" customWidth="1"/>
    <col min="5638" max="5657" width="10.375" customWidth="1"/>
    <col min="5890" max="5890" width="9.375" bestFit="1" customWidth="1"/>
    <col min="5891" max="5891" width="8" customWidth="1"/>
    <col min="5892" max="5892" width="17.625" bestFit="1" customWidth="1"/>
    <col min="5893" max="5893" width="3.125" customWidth="1"/>
    <col min="5894" max="5913" width="10.375" customWidth="1"/>
    <col min="6146" max="6146" width="9.375" bestFit="1" customWidth="1"/>
    <col min="6147" max="6147" width="8" customWidth="1"/>
    <col min="6148" max="6148" width="17.625" bestFit="1" customWidth="1"/>
    <col min="6149" max="6149" width="3.125" customWidth="1"/>
    <col min="6150" max="6169" width="10.375" customWidth="1"/>
    <col min="6402" max="6402" width="9.375" bestFit="1" customWidth="1"/>
    <col min="6403" max="6403" width="8" customWidth="1"/>
    <col min="6404" max="6404" width="17.625" bestFit="1" customWidth="1"/>
    <col min="6405" max="6405" width="3.125" customWidth="1"/>
    <col min="6406" max="6425" width="10.375" customWidth="1"/>
    <col min="6658" max="6658" width="9.375" bestFit="1" customWidth="1"/>
    <col min="6659" max="6659" width="8" customWidth="1"/>
    <col min="6660" max="6660" width="17.625" bestFit="1" customWidth="1"/>
    <col min="6661" max="6661" width="3.125" customWidth="1"/>
    <col min="6662" max="6681" width="10.375" customWidth="1"/>
    <col min="6914" max="6914" width="9.375" bestFit="1" customWidth="1"/>
    <col min="6915" max="6915" width="8" customWidth="1"/>
    <col min="6916" max="6916" width="17.625" bestFit="1" customWidth="1"/>
    <col min="6917" max="6917" width="3.125" customWidth="1"/>
    <col min="6918" max="6937" width="10.375" customWidth="1"/>
    <col min="7170" max="7170" width="9.375" bestFit="1" customWidth="1"/>
    <col min="7171" max="7171" width="8" customWidth="1"/>
    <col min="7172" max="7172" width="17.625" bestFit="1" customWidth="1"/>
    <col min="7173" max="7173" width="3.125" customWidth="1"/>
    <col min="7174" max="7193" width="10.375" customWidth="1"/>
    <col min="7426" max="7426" width="9.375" bestFit="1" customWidth="1"/>
    <col min="7427" max="7427" width="8" customWidth="1"/>
    <col min="7428" max="7428" width="17.625" bestFit="1" customWidth="1"/>
    <col min="7429" max="7429" width="3.125" customWidth="1"/>
    <col min="7430" max="7449" width="10.375" customWidth="1"/>
    <col min="7682" max="7682" width="9.375" bestFit="1" customWidth="1"/>
    <col min="7683" max="7683" width="8" customWidth="1"/>
    <col min="7684" max="7684" width="17.625" bestFit="1" customWidth="1"/>
    <col min="7685" max="7685" width="3.125" customWidth="1"/>
    <col min="7686" max="7705" width="10.375" customWidth="1"/>
    <col min="7938" max="7938" width="9.375" bestFit="1" customWidth="1"/>
    <col min="7939" max="7939" width="8" customWidth="1"/>
    <col min="7940" max="7940" width="17.625" bestFit="1" customWidth="1"/>
    <col min="7941" max="7941" width="3.125" customWidth="1"/>
    <col min="7942" max="7961" width="10.375" customWidth="1"/>
    <col min="8194" max="8194" width="9.375" bestFit="1" customWidth="1"/>
    <col min="8195" max="8195" width="8" customWidth="1"/>
    <col min="8196" max="8196" width="17.625" bestFit="1" customWidth="1"/>
    <col min="8197" max="8197" width="3.125" customWidth="1"/>
    <col min="8198" max="8217" width="10.375" customWidth="1"/>
    <col min="8450" max="8450" width="9.375" bestFit="1" customWidth="1"/>
    <col min="8451" max="8451" width="8" customWidth="1"/>
    <col min="8452" max="8452" width="17.625" bestFit="1" customWidth="1"/>
    <col min="8453" max="8453" width="3.125" customWidth="1"/>
    <col min="8454" max="8473" width="10.375" customWidth="1"/>
    <col min="8706" max="8706" width="9.375" bestFit="1" customWidth="1"/>
    <col min="8707" max="8707" width="8" customWidth="1"/>
    <col min="8708" max="8708" width="17.625" bestFit="1" customWidth="1"/>
    <col min="8709" max="8709" width="3.125" customWidth="1"/>
    <col min="8710" max="8729" width="10.375" customWidth="1"/>
    <col min="8962" max="8962" width="9.375" bestFit="1" customWidth="1"/>
    <col min="8963" max="8963" width="8" customWidth="1"/>
    <col min="8964" max="8964" width="17.625" bestFit="1" customWidth="1"/>
    <col min="8965" max="8965" width="3.125" customWidth="1"/>
    <col min="8966" max="8985" width="10.375" customWidth="1"/>
    <col min="9218" max="9218" width="9.375" bestFit="1" customWidth="1"/>
    <col min="9219" max="9219" width="8" customWidth="1"/>
    <col min="9220" max="9220" width="17.625" bestFit="1" customWidth="1"/>
    <col min="9221" max="9221" width="3.125" customWidth="1"/>
    <col min="9222" max="9241" width="10.375" customWidth="1"/>
    <col min="9474" max="9474" width="9.375" bestFit="1" customWidth="1"/>
    <col min="9475" max="9475" width="8" customWidth="1"/>
    <col min="9476" max="9476" width="17.625" bestFit="1" customWidth="1"/>
    <col min="9477" max="9477" width="3.125" customWidth="1"/>
    <col min="9478" max="9497" width="10.375" customWidth="1"/>
    <col min="9730" max="9730" width="9.375" bestFit="1" customWidth="1"/>
    <col min="9731" max="9731" width="8" customWidth="1"/>
    <col min="9732" max="9732" width="17.625" bestFit="1" customWidth="1"/>
    <col min="9733" max="9733" width="3.125" customWidth="1"/>
    <col min="9734" max="9753" width="10.375" customWidth="1"/>
    <col min="9986" max="9986" width="9.375" bestFit="1" customWidth="1"/>
    <col min="9987" max="9987" width="8" customWidth="1"/>
    <col min="9988" max="9988" width="17.625" bestFit="1" customWidth="1"/>
    <col min="9989" max="9989" width="3.125" customWidth="1"/>
    <col min="9990" max="10009" width="10.375" customWidth="1"/>
    <col min="10242" max="10242" width="9.375" bestFit="1" customWidth="1"/>
    <col min="10243" max="10243" width="8" customWidth="1"/>
    <col min="10244" max="10244" width="17.625" bestFit="1" customWidth="1"/>
    <col min="10245" max="10245" width="3.125" customWidth="1"/>
    <col min="10246" max="10265" width="10.375" customWidth="1"/>
    <col min="10498" max="10498" width="9.375" bestFit="1" customWidth="1"/>
    <col min="10499" max="10499" width="8" customWidth="1"/>
    <col min="10500" max="10500" width="17.625" bestFit="1" customWidth="1"/>
    <col min="10501" max="10501" width="3.125" customWidth="1"/>
    <col min="10502" max="10521" width="10.375" customWidth="1"/>
    <col min="10754" max="10754" width="9.375" bestFit="1" customWidth="1"/>
    <col min="10755" max="10755" width="8" customWidth="1"/>
    <col min="10756" max="10756" width="17.625" bestFit="1" customWidth="1"/>
    <col min="10757" max="10757" width="3.125" customWidth="1"/>
    <col min="10758" max="10777" width="10.375" customWidth="1"/>
    <col min="11010" max="11010" width="9.375" bestFit="1" customWidth="1"/>
    <col min="11011" max="11011" width="8" customWidth="1"/>
    <col min="11012" max="11012" width="17.625" bestFit="1" customWidth="1"/>
    <col min="11013" max="11013" width="3.125" customWidth="1"/>
    <col min="11014" max="11033" width="10.375" customWidth="1"/>
    <col min="11266" max="11266" width="9.375" bestFit="1" customWidth="1"/>
    <col min="11267" max="11267" width="8" customWidth="1"/>
    <col min="11268" max="11268" width="17.625" bestFit="1" customWidth="1"/>
    <col min="11269" max="11269" width="3.125" customWidth="1"/>
    <col min="11270" max="11289" width="10.375" customWidth="1"/>
    <col min="11522" max="11522" width="9.375" bestFit="1" customWidth="1"/>
    <col min="11523" max="11523" width="8" customWidth="1"/>
    <col min="11524" max="11524" width="17.625" bestFit="1" customWidth="1"/>
    <col min="11525" max="11525" width="3.125" customWidth="1"/>
    <col min="11526" max="11545" width="10.375" customWidth="1"/>
    <col min="11778" max="11778" width="9.375" bestFit="1" customWidth="1"/>
    <col min="11779" max="11779" width="8" customWidth="1"/>
    <col min="11780" max="11780" width="17.625" bestFit="1" customWidth="1"/>
    <col min="11781" max="11781" width="3.125" customWidth="1"/>
    <col min="11782" max="11801" width="10.375" customWidth="1"/>
    <col min="12034" max="12034" width="9.375" bestFit="1" customWidth="1"/>
    <col min="12035" max="12035" width="8" customWidth="1"/>
    <col min="12036" max="12036" width="17.625" bestFit="1" customWidth="1"/>
    <col min="12037" max="12037" width="3.125" customWidth="1"/>
    <col min="12038" max="12057" width="10.375" customWidth="1"/>
    <col min="12290" max="12290" width="9.375" bestFit="1" customWidth="1"/>
    <col min="12291" max="12291" width="8" customWidth="1"/>
    <col min="12292" max="12292" width="17.625" bestFit="1" customWidth="1"/>
    <col min="12293" max="12293" width="3.125" customWidth="1"/>
    <col min="12294" max="12313" width="10.375" customWidth="1"/>
    <col min="12546" max="12546" width="9.375" bestFit="1" customWidth="1"/>
    <col min="12547" max="12547" width="8" customWidth="1"/>
    <col min="12548" max="12548" width="17.625" bestFit="1" customWidth="1"/>
    <col min="12549" max="12549" width="3.125" customWidth="1"/>
    <col min="12550" max="12569" width="10.375" customWidth="1"/>
    <col min="12802" max="12802" width="9.375" bestFit="1" customWidth="1"/>
    <col min="12803" max="12803" width="8" customWidth="1"/>
    <col min="12804" max="12804" width="17.625" bestFit="1" customWidth="1"/>
    <col min="12805" max="12805" width="3.125" customWidth="1"/>
    <col min="12806" max="12825" width="10.375" customWidth="1"/>
    <col min="13058" max="13058" width="9.375" bestFit="1" customWidth="1"/>
    <col min="13059" max="13059" width="8" customWidth="1"/>
    <col min="13060" max="13060" width="17.625" bestFit="1" customWidth="1"/>
    <col min="13061" max="13061" width="3.125" customWidth="1"/>
    <col min="13062" max="13081" width="10.375" customWidth="1"/>
    <col min="13314" max="13314" width="9.375" bestFit="1" customWidth="1"/>
    <col min="13315" max="13315" width="8" customWidth="1"/>
    <col min="13316" max="13316" width="17.625" bestFit="1" customWidth="1"/>
    <col min="13317" max="13317" width="3.125" customWidth="1"/>
    <col min="13318" max="13337" width="10.375" customWidth="1"/>
    <col min="13570" max="13570" width="9.375" bestFit="1" customWidth="1"/>
    <col min="13571" max="13571" width="8" customWidth="1"/>
    <col min="13572" max="13572" width="17.625" bestFit="1" customWidth="1"/>
    <col min="13573" max="13573" width="3.125" customWidth="1"/>
    <col min="13574" max="13593" width="10.375" customWidth="1"/>
    <col min="13826" max="13826" width="9.375" bestFit="1" customWidth="1"/>
    <col min="13827" max="13827" width="8" customWidth="1"/>
    <col min="13828" max="13828" width="17.625" bestFit="1" customWidth="1"/>
    <col min="13829" max="13829" width="3.125" customWidth="1"/>
    <col min="13830" max="13849" width="10.375" customWidth="1"/>
    <col min="14082" max="14082" width="9.375" bestFit="1" customWidth="1"/>
    <col min="14083" max="14083" width="8" customWidth="1"/>
    <col min="14084" max="14084" width="17.625" bestFit="1" customWidth="1"/>
    <col min="14085" max="14085" width="3.125" customWidth="1"/>
    <col min="14086" max="14105" width="10.375" customWidth="1"/>
    <col min="14338" max="14338" width="9.375" bestFit="1" customWidth="1"/>
    <col min="14339" max="14339" width="8" customWidth="1"/>
    <col min="14340" max="14340" width="17.625" bestFit="1" customWidth="1"/>
    <col min="14341" max="14341" width="3.125" customWidth="1"/>
    <col min="14342" max="14361" width="10.375" customWidth="1"/>
    <col min="14594" max="14594" width="9.375" bestFit="1" customWidth="1"/>
    <col min="14595" max="14595" width="8" customWidth="1"/>
    <col min="14596" max="14596" width="17.625" bestFit="1" customWidth="1"/>
    <col min="14597" max="14597" width="3.125" customWidth="1"/>
    <col min="14598" max="14617" width="10.375" customWidth="1"/>
    <col min="14850" max="14850" width="9.375" bestFit="1" customWidth="1"/>
    <col min="14851" max="14851" width="8" customWidth="1"/>
    <col min="14852" max="14852" width="17.625" bestFit="1" customWidth="1"/>
    <col min="14853" max="14853" width="3.125" customWidth="1"/>
    <col min="14854" max="14873" width="10.375" customWidth="1"/>
    <col min="15106" max="15106" width="9.375" bestFit="1" customWidth="1"/>
    <col min="15107" max="15107" width="8" customWidth="1"/>
    <col min="15108" max="15108" width="17.625" bestFit="1" customWidth="1"/>
    <col min="15109" max="15109" width="3.125" customWidth="1"/>
    <col min="15110" max="15129" width="10.375" customWidth="1"/>
    <col min="15362" max="15362" width="9.375" bestFit="1" customWidth="1"/>
    <col min="15363" max="15363" width="8" customWidth="1"/>
    <col min="15364" max="15364" width="17.625" bestFit="1" customWidth="1"/>
    <col min="15365" max="15365" width="3.125" customWidth="1"/>
    <col min="15366" max="15385" width="10.375" customWidth="1"/>
    <col min="15618" max="15618" width="9.375" bestFit="1" customWidth="1"/>
    <col min="15619" max="15619" width="8" customWidth="1"/>
    <col min="15620" max="15620" width="17.625" bestFit="1" customWidth="1"/>
    <col min="15621" max="15621" width="3.125" customWidth="1"/>
    <col min="15622" max="15641" width="10.375" customWidth="1"/>
    <col min="15874" max="15874" width="9.375" bestFit="1" customWidth="1"/>
    <col min="15875" max="15875" width="8" customWidth="1"/>
    <col min="15876" max="15876" width="17.625" bestFit="1" customWidth="1"/>
    <col min="15877" max="15877" width="3.125" customWidth="1"/>
    <col min="15878" max="15897" width="10.375" customWidth="1"/>
    <col min="16130" max="16130" width="9.375" bestFit="1" customWidth="1"/>
    <col min="16131" max="16131" width="8" customWidth="1"/>
    <col min="16132" max="16132" width="17.625" bestFit="1" customWidth="1"/>
    <col min="16133" max="16133" width="3.125" customWidth="1"/>
    <col min="16134" max="16153" width="10.375" customWidth="1"/>
  </cols>
  <sheetData>
    <row r="1" spans="1:25" s="10" customFormat="1" ht="25.5" x14ac:dyDescent="0.2">
      <c r="A1" s="104" t="s">
        <v>42</v>
      </c>
      <c r="B1" s="105"/>
      <c r="C1" s="104" t="s">
        <v>43</v>
      </c>
      <c r="E1" s="92" t="s">
        <v>2</v>
      </c>
      <c r="F1" s="92" t="s">
        <v>44</v>
      </c>
      <c r="G1" s="92" t="s">
        <v>7</v>
      </c>
      <c r="H1" s="92" t="s">
        <v>10</v>
      </c>
      <c r="I1" s="92" t="s">
        <v>166</v>
      </c>
      <c r="J1" s="92" t="s">
        <v>13</v>
      </c>
      <c r="K1" s="92" t="s">
        <v>78</v>
      </c>
      <c r="L1" s="92" t="s">
        <v>162</v>
      </c>
      <c r="M1" s="92" t="s">
        <v>17</v>
      </c>
      <c r="N1" s="92" t="s">
        <v>20</v>
      </c>
      <c r="O1" s="92" t="s">
        <v>25</v>
      </c>
      <c r="P1" s="92" t="s">
        <v>22</v>
      </c>
      <c r="Q1" s="92" t="s">
        <v>29</v>
      </c>
      <c r="R1" s="92" t="s">
        <v>163</v>
      </c>
      <c r="S1" s="92" t="s">
        <v>31</v>
      </c>
      <c r="T1" s="92" t="s">
        <v>32</v>
      </c>
      <c r="U1" s="92" t="s">
        <v>308</v>
      </c>
      <c r="V1" s="92" t="s">
        <v>235</v>
      </c>
      <c r="W1" s="92" t="s">
        <v>238</v>
      </c>
      <c r="X1" s="92" t="s">
        <v>159</v>
      </c>
      <c r="Y1" s="92" t="s">
        <v>39</v>
      </c>
    </row>
    <row r="2" spans="1:25" x14ac:dyDescent="0.2">
      <c r="A2" s="84">
        <v>46040</v>
      </c>
      <c r="B2" s="85" t="s">
        <v>45</v>
      </c>
      <c r="C2" s="86" t="s">
        <v>46</v>
      </c>
      <c r="E2" s="29">
        <f>TORNEI!F57</f>
        <v>599</v>
      </c>
      <c r="F2" s="29">
        <f>TORNEI!H57</f>
        <v>548.40000000000009</v>
      </c>
      <c r="G2" s="29">
        <f>TORNEI!J57</f>
        <v>547.30000000000007</v>
      </c>
      <c r="H2" s="29">
        <f>TORNEI!L57</f>
        <v>596.80000000000007</v>
      </c>
      <c r="I2" s="29">
        <f>TORNEI!N57</f>
        <v>491.70000000000005</v>
      </c>
      <c r="J2" s="29">
        <f>TORNEI!P57</f>
        <v>397.60000000000008</v>
      </c>
      <c r="K2" s="29">
        <f>TORNEI!R57</f>
        <v>630.20000000000005</v>
      </c>
      <c r="L2" s="29">
        <f>TORNEI!T57</f>
        <v>443.7000000000001</v>
      </c>
      <c r="M2" s="29">
        <f>TORNEI!V57</f>
        <v>559.70000000000005</v>
      </c>
      <c r="N2" s="29">
        <f>TORNEI!X57</f>
        <v>698.20000000000016</v>
      </c>
      <c r="O2" s="29">
        <f>TORNEI!Z57</f>
        <v>325.3</v>
      </c>
      <c r="P2" s="29">
        <f>TORNEI!AB57</f>
        <v>680.60000000000014</v>
      </c>
      <c r="Q2" s="29">
        <f>TORNEI!AD57</f>
        <v>734.7</v>
      </c>
      <c r="R2" s="29">
        <f>TORNEI!AF57</f>
        <v>501.30000000000007</v>
      </c>
      <c r="S2" s="29">
        <f>TORNEI!AH57</f>
        <v>597.70000000000016</v>
      </c>
      <c r="T2" s="29">
        <f>TORNEI!AJ57</f>
        <v>483.79999999999995</v>
      </c>
      <c r="U2" s="29">
        <f>TORNEI!AL57</f>
        <v>592.50000000000023</v>
      </c>
      <c r="V2" s="29">
        <f>TORNEI!AN57</f>
        <v>525.20000000000016</v>
      </c>
      <c r="W2" s="29">
        <f>TORNEI!AP57</f>
        <v>544.20000000000005</v>
      </c>
      <c r="X2" s="29">
        <f>TORNEI!AR57</f>
        <v>577.80000000000018</v>
      </c>
      <c r="Y2" s="29">
        <f>TORNEI!AT57</f>
        <v>583</v>
      </c>
    </row>
    <row r="3" spans="1:25" x14ac:dyDescent="0.2">
      <c r="A3" s="81">
        <v>46062</v>
      </c>
      <c r="B3" s="82">
        <v>500</v>
      </c>
      <c r="C3" s="83" t="s">
        <v>48</v>
      </c>
      <c r="E3" s="29">
        <f>TORNEI!F94</f>
        <v>306.2</v>
      </c>
      <c r="F3" s="29">
        <f>TORNEI!H94</f>
        <v>466.29999999999995</v>
      </c>
      <c r="G3" s="29">
        <f>TORNEI!J94</f>
        <v>360.9</v>
      </c>
      <c r="H3" s="29">
        <f>TORNEI!L94</f>
        <v>389.59999999999991</v>
      </c>
      <c r="I3" s="29">
        <f>TORNEI!N94</f>
        <v>433.8</v>
      </c>
      <c r="J3" s="29">
        <f>TORNEI!P94</f>
        <v>308.49999999999994</v>
      </c>
      <c r="K3" s="29">
        <f>TORNEI!R94</f>
        <v>376.99999999999994</v>
      </c>
      <c r="L3" s="29">
        <f>TORNEI!T94</f>
        <v>328.49999999999994</v>
      </c>
      <c r="M3" s="29">
        <f>TORNEI!V94</f>
        <v>260.70000000000005</v>
      </c>
      <c r="N3" s="29">
        <f>TORNEI!X94</f>
        <v>351.59999999999997</v>
      </c>
      <c r="O3" s="29">
        <f>TORNEI!Z94</f>
        <v>361.3</v>
      </c>
      <c r="P3" s="29">
        <f>TORNEI!AB94</f>
        <v>274.60000000000002</v>
      </c>
      <c r="Q3" s="29">
        <f>TORNEI!AD94</f>
        <v>336.2</v>
      </c>
      <c r="R3" s="29">
        <f>TORNEI!AF94</f>
        <v>310.39999999999998</v>
      </c>
      <c r="S3" s="29">
        <f>TORNEI!AH94</f>
        <v>520.90000000000009</v>
      </c>
      <c r="T3" s="29">
        <f>TORNEI!AJ94</f>
        <v>204.8</v>
      </c>
      <c r="U3" s="29">
        <f>TORNEI!AL94</f>
        <v>355.5</v>
      </c>
      <c r="V3" s="29">
        <f>TORNEI!AN94</f>
        <v>270</v>
      </c>
      <c r="W3" s="29">
        <f>TORNEI!AP94</f>
        <v>368.59999999999997</v>
      </c>
      <c r="X3" s="29">
        <f>TORNEI!AR94</f>
        <v>412.29999999999995</v>
      </c>
      <c r="Y3" s="29">
        <f>TORNEI!AT94</f>
        <v>264.2</v>
      </c>
    </row>
    <row r="4" spans="1:25" x14ac:dyDescent="0.2">
      <c r="A4" s="81">
        <v>46062</v>
      </c>
      <c r="B4" s="82">
        <v>500</v>
      </c>
      <c r="C4" s="83" t="s">
        <v>49</v>
      </c>
      <c r="E4" s="29">
        <f>TORNEI!F132</f>
        <v>231.20000000000002</v>
      </c>
      <c r="F4" s="29">
        <f>TORNEI!H132</f>
        <v>400.69999999999993</v>
      </c>
      <c r="G4" s="29">
        <f>TORNEI!J132</f>
        <v>386.70000000000005</v>
      </c>
      <c r="H4" s="29">
        <f>TORNEI!L132</f>
        <v>511.6</v>
      </c>
      <c r="I4" s="29">
        <f>TORNEI!N132</f>
        <v>250.7</v>
      </c>
      <c r="J4" s="29">
        <f>TORNEI!P132</f>
        <v>392.19999999999993</v>
      </c>
      <c r="K4" s="29">
        <f>TORNEI!R132</f>
        <v>554.4</v>
      </c>
      <c r="L4" s="29">
        <f>TORNEI!T132</f>
        <v>323.39999999999998</v>
      </c>
      <c r="M4" s="29">
        <f>TORNEI!V132</f>
        <v>536.29999999999995</v>
      </c>
      <c r="N4" s="29">
        <f>TORNEI!X132</f>
        <v>483.39999999999992</v>
      </c>
      <c r="O4" s="29">
        <f>TORNEI!Z132</f>
        <v>346.8</v>
      </c>
      <c r="P4" s="29">
        <f>TORNEI!AB132</f>
        <v>409.19999999999993</v>
      </c>
      <c r="Q4" s="29">
        <f>TORNEI!AD132</f>
        <v>425.19999999999993</v>
      </c>
      <c r="R4" s="29">
        <f>TORNEI!AF132</f>
        <v>463.59999999999997</v>
      </c>
      <c r="S4" s="29">
        <f>TORNEI!AH132</f>
        <v>367.8</v>
      </c>
      <c r="T4" s="29">
        <f>TORNEI!AJ132</f>
        <v>405.49999999999994</v>
      </c>
      <c r="U4" s="29">
        <f>TORNEI!AL132</f>
        <v>576.29999999999995</v>
      </c>
      <c r="V4" s="29">
        <f>TORNEI!AN132</f>
        <v>330.3</v>
      </c>
      <c r="W4" s="29">
        <f>TORNEI!AP132</f>
        <v>415.8</v>
      </c>
      <c r="X4" s="29">
        <f>TORNEI!AR132</f>
        <v>296.29999999999995</v>
      </c>
      <c r="Y4" s="29">
        <f>TORNEI!AT132</f>
        <v>363.79999999999995</v>
      </c>
    </row>
    <row r="5" spans="1:25" x14ac:dyDescent="0.2">
      <c r="A5" s="81">
        <v>46069</v>
      </c>
      <c r="B5" s="82">
        <v>500</v>
      </c>
      <c r="C5" s="83" t="s">
        <v>51</v>
      </c>
      <c r="E5" s="29">
        <f>TORNEI!F170</f>
        <v>0</v>
      </c>
      <c r="F5" s="29">
        <f>TORNEI!H170</f>
        <v>306.5</v>
      </c>
      <c r="G5" s="29">
        <f>TORNEI!J170</f>
        <v>523.4</v>
      </c>
      <c r="H5" s="29">
        <f>TORNEI!L170</f>
        <v>417.7</v>
      </c>
      <c r="I5" s="29">
        <f>TORNEI!N170</f>
        <v>413.40000000000003</v>
      </c>
      <c r="J5" s="29">
        <f>TORNEI!P170</f>
        <v>352.50000000000006</v>
      </c>
      <c r="K5" s="29">
        <f>TORNEI!R170</f>
        <v>461.00000000000006</v>
      </c>
      <c r="L5" s="29">
        <f>TORNEI!T170</f>
        <v>469</v>
      </c>
      <c r="M5" s="29">
        <f>TORNEI!V170</f>
        <v>453.4</v>
      </c>
      <c r="N5" s="29">
        <f>TORNEI!X170</f>
        <v>488.3</v>
      </c>
      <c r="O5" s="29">
        <f>TORNEI!Z170</f>
        <v>368.6</v>
      </c>
      <c r="P5" s="29">
        <f>TORNEI!AB170</f>
        <v>355.4</v>
      </c>
      <c r="Q5" s="29">
        <f>TORNEI!AD170</f>
        <v>377.00000000000006</v>
      </c>
      <c r="R5" s="29">
        <f>TORNEI!AF170</f>
        <v>504.69999999999993</v>
      </c>
      <c r="S5" s="29">
        <f>TORNEI!AH170</f>
        <v>575.6</v>
      </c>
      <c r="T5" s="29">
        <f>TORNEI!AJ170</f>
        <v>255.60000000000002</v>
      </c>
      <c r="U5" s="29">
        <f>TORNEI!AL170</f>
        <v>461.4</v>
      </c>
      <c r="V5" s="29">
        <f>TORNEI!AN170</f>
        <v>438.2</v>
      </c>
      <c r="W5" s="29">
        <f>TORNEI!AP170</f>
        <v>394.9</v>
      </c>
      <c r="X5" s="29">
        <f>TORNEI!AR170</f>
        <v>453.3</v>
      </c>
      <c r="Y5" s="29">
        <f>TORNEI!AT170</f>
        <v>414.2</v>
      </c>
    </row>
    <row r="6" spans="1:25" x14ac:dyDescent="0.2">
      <c r="A6" s="81">
        <v>46069</v>
      </c>
      <c r="B6" s="82">
        <v>500</v>
      </c>
      <c r="C6" s="83" t="s">
        <v>50</v>
      </c>
      <c r="E6" s="29">
        <f>TORNEI!F205</f>
        <v>275.5</v>
      </c>
      <c r="F6" s="29">
        <f>TORNEI!H205</f>
        <v>310.60000000000002</v>
      </c>
      <c r="G6" s="29">
        <f>TORNEI!J205</f>
        <v>296.39999999999998</v>
      </c>
      <c r="H6" s="29">
        <f>TORNEI!L205</f>
        <v>227.10000000000005</v>
      </c>
      <c r="I6" s="29">
        <f>TORNEI!N205</f>
        <v>266.89999999999998</v>
      </c>
      <c r="J6" s="29">
        <f>TORNEI!P205</f>
        <v>437.8</v>
      </c>
      <c r="K6" s="29">
        <f>TORNEI!R205</f>
        <v>203.70000000000002</v>
      </c>
      <c r="L6" s="29">
        <f>TORNEI!T205</f>
        <v>244.00000000000003</v>
      </c>
      <c r="M6" s="29">
        <f>TORNEI!V205</f>
        <v>257.89999999999998</v>
      </c>
      <c r="N6" s="29">
        <f>TORNEI!X205</f>
        <v>282</v>
      </c>
      <c r="O6" s="29">
        <f>TORNEI!Z205</f>
        <v>277.59999999999997</v>
      </c>
      <c r="P6" s="29">
        <f>TORNEI!AB205</f>
        <v>345.5</v>
      </c>
      <c r="Q6" s="29">
        <f>TORNEI!AD205</f>
        <v>268</v>
      </c>
      <c r="R6" s="29">
        <f>TORNEI!AF205</f>
        <v>398.59999999999997</v>
      </c>
      <c r="S6" s="29">
        <f>TORNEI!AH205</f>
        <v>254.89999999999998</v>
      </c>
      <c r="T6" s="29">
        <f>TORNEI!AJ205</f>
        <v>87.2</v>
      </c>
      <c r="U6" s="29">
        <f>TORNEI!AL205</f>
        <v>241.3</v>
      </c>
      <c r="V6" s="29">
        <f>TORNEI!AN205</f>
        <v>413.09999999999997</v>
      </c>
      <c r="W6" s="29">
        <f>TORNEI!AP205</f>
        <v>227.10000000000005</v>
      </c>
      <c r="X6" s="29">
        <f>TORNEI!AR205</f>
        <v>227.10000000000005</v>
      </c>
      <c r="Y6" s="29">
        <f>TORNEI!AT205</f>
        <v>251.89999999999998</v>
      </c>
    </row>
    <row r="7" spans="1:25" x14ac:dyDescent="0.2">
      <c r="A7" s="81">
        <v>46076</v>
      </c>
      <c r="B7" s="82">
        <v>500</v>
      </c>
      <c r="C7" s="83" t="s">
        <v>52</v>
      </c>
      <c r="E7" s="29">
        <f>TORNEI!F241</f>
        <v>208.60000000000002</v>
      </c>
      <c r="F7" s="29">
        <f>TORNEI!H241</f>
        <v>275.8</v>
      </c>
      <c r="G7" s="29">
        <f>TORNEI!J241</f>
        <v>334.5</v>
      </c>
      <c r="H7" s="29">
        <f>TORNEI!L241</f>
        <v>364.1</v>
      </c>
      <c r="I7" s="29">
        <f>TORNEI!N241</f>
        <v>282.49999999999994</v>
      </c>
      <c r="J7" s="29">
        <f>TORNEI!P241</f>
        <v>113</v>
      </c>
      <c r="K7" s="29">
        <f>TORNEI!R241</f>
        <v>237.1</v>
      </c>
      <c r="L7" s="29">
        <f>TORNEI!T241</f>
        <v>186.20000000000002</v>
      </c>
      <c r="M7" s="29">
        <f>TORNEI!V241</f>
        <v>308</v>
      </c>
      <c r="N7" s="29">
        <f>TORNEI!X241</f>
        <v>241.8</v>
      </c>
      <c r="O7" s="29">
        <f>TORNEI!Z241</f>
        <v>51.4</v>
      </c>
      <c r="P7" s="29">
        <f>TORNEI!AB241</f>
        <v>455.20000000000005</v>
      </c>
      <c r="Q7" s="29">
        <f>TORNEI!AD241</f>
        <v>455.9</v>
      </c>
      <c r="R7" s="29">
        <f>TORNEI!AF241</f>
        <v>317.8</v>
      </c>
      <c r="S7" s="29">
        <f>TORNEI!AH241</f>
        <v>236.3</v>
      </c>
      <c r="T7" s="29">
        <f>TORNEI!AJ241</f>
        <v>409.7</v>
      </c>
      <c r="U7" s="29">
        <f>TORNEI!AL241</f>
        <v>333.4</v>
      </c>
      <c r="V7" s="29">
        <f>TORNEI!AN241</f>
        <v>104.2</v>
      </c>
      <c r="W7" s="29">
        <f>TORNEI!AP241</f>
        <v>280.3</v>
      </c>
      <c r="X7" s="29">
        <f>TORNEI!AR241</f>
        <v>276</v>
      </c>
      <c r="Y7" s="29">
        <f>TORNEI!AT241</f>
        <v>77.500000000000014</v>
      </c>
    </row>
    <row r="8" spans="1:25" x14ac:dyDescent="0.2">
      <c r="A8" s="81">
        <v>46076</v>
      </c>
      <c r="B8" s="82">
        <v>500</v>
      </c>
      <c r="C8" s="83" t="s">
        <v>53</v>
      </c>
      <c r="E8" s="29">
        <f>TORNEI!F279</f>
        <v>328.2</v>
      </c>
      <c r="F8" s="29">
        <f>TORNEI!H279</f>
        <v>323</v>
      </c>
      <c r="G8" s="29">
        <f>TORNEI!J279</f>
        <v>252.60000000000002</v>
      </c>
      <c r="H8" s="29">
        <f>TORNEI!L279</f>
        <v>215.20000000000002</v>
      </c>
      <c r="I8" s="29">
        <f>TORNEI!N279</f>
        <v>388.20000000000005</v>
      </c>
      <c r="J8" s="29">
        <f>TORNEI!P279</f>
        <v>264.20000000000005</v>
      </c>
      <c r="K8" s="29">
        <f>TORNEI!R279</f>
        <v>261.90000000000009</v>
      </c>
      <c r="L8" s="29">
        <f>TORNEI!T279</f>
        <v>372.3</v>
      </c>
      <c r="M8" s="29">
        <f>TORNEI!V279</f>
        <v>327.09999999999997</v>
      </c>
      <c r="N8" s="29">
        <f>TORNEI!X279</f>
        <v>287.89999999999998</v>
      </c>
      <c r="O8" s="29">
        <f>TORNEI!Z279</f>
        <v>204.9</v>
      </c>
      <c r="P8" s="29">
        <f>TORNEI!AB279</f>
        <v>486.30000000000013</v>
      </c>
      <c r="Q8" s="29">
        <f>TORNEI!AD279</f>
        <v>167.60000000000002</v>
      </c>
      <c r="R8" s="29">
        <f>TORNEI!AF279</f>
        <v>270.89999999999992</v>
      </c>
      <c r="S8" s="29">
        <f>TORNEI!AH279</f>
        <v>374.50000000000011</v>
      </c>
      <c r="T8" s="29">
        <f>TORNEI!AJ279</f>
        <v>425.80000000000007</v>
      </c>
      <c r="U8" s="29">
        <f>TORNEI!AL279</f>
        <v>385.99999999999994</v>
      </c>
      <c r="V8" s="29">
        <f>TORNEI!AN279</f>
        <v>405.90000000000009</v>
      </c>
      <c r="W8" s="29">
        <f>TORNEI!AP279</f>
        <v>239.9</v>
      </c>
      <c r="X8" s="29">
        <f>TORNEI!AR279</f>
        <v>324.7</v>
      </c>
      <c r="Y8" s="29">
        <f>TORNEI!AT279</f>
        <v>276.30000000000007</v>
      </c>
    </row>
    <row r="9" spans="1:25" x14ac:dyDescent="0.2">
      <c r="A9" s="76">
        <v>46085</v>
      </c>
      <c r="B9" s="77">
        <v>1000</v>
      </c>
      <c r="C9" s="78" t="s">
        <v>54</v>
      </c>
      <c r="E9" s="29">
        <f>TORNEI!F337</f>
        <v>593.6</v>
      </c>
      <c r="F9" s="29">
        <f>TORNEI!H337</f>
        <v>488.4</v>
      </c>
      <c r="G9" s="29">
        <f>TORNEI!J337</f>
        <v>313.90000000000003</v>
      </c>
      <c r="H9" s="29">
        <f>TORNEI!L337</f>
        <v>545.6</v>
      </c>
      <c r="I9" s="29">
        <f>TORNEI!N337</f>
        <v>548.40000000000009</v>
      </c>
      <c r="J9" s="29">
        <f>TORNEI!P337</f>
        <v>665.1</v>
      </c>
      <c r="K9" s="29">
        <f>TORNEI!R337</f>
        <v>463</v>
      </c>
      <c r="L9" s="29">
        <f>TORNEI!T337</f>
        <v>432.09999999999997</v>
      </c>
      <c r="M9" s="29">
        <f>TORNEI!V337</f>
        <v>263.8</v>
      </c>
      <c r="N9" s="29">
        <f>TORNEI!X337</f>
        <v>504.39999999999992</v>
      </c>
      <c r="O9" s="29">
        <f>TORNEI!Z337</f>
        <v>664.8</v>
      </c>
      <c r="P9" s="29">
        <f>TORNEI!AB337</f>
        <v>332.69999999999993</v>
      </c>
      <c r="Q9" s="29">
        <f>TORNEI!AD337</f>
        <v>432.9</v>
      </c>
      <c r="R9" s="29">
        <f>TORNEI!AF337</f>
        <v>574.70000000000005</v>
      </c>
      <c r="S9" s="29">
        <f>TORNEI!AH337</f>
        <v>667.30000000000007</v>
      </c>
      <c r="T9" s="29">
        <f>TORNEI!AJ337</f>
        <v>616.99999999999989</v>
      </c>
      <c r="U9" s="29">
        <f>TORNEI!AL337</f>
        <v>718.1</v>
      </c>
      <c r="V9" s="29">
        <f>TORNEI!AN337</f>
        <v>340.4</v>
      </c>
      <c r="W9" s="29">
        <f>TORNEI!AP337</f>
        <v>568.80000000000007</v>
      </c>
      <c r="X9" s="29">
        <f>TORNEI!AR337</f>
        <v>606.90000000000009</v>
      </c>
      <c r="Y9" s="29">
        <f>TORNEI!AT337</f>
        <v>260.5</v>
      </c>
    </row>
    <row r="10" spans="1:25" x14ac:dyDescent="0.2">
      <c r="A10" s="76">
        <v>46099</v>
      </c>
      <c r="B10" s="77">
        <v>1000</v>
      </c>
      <c r="C10" s="78" t="s">
        <v>55</v>
      </c>
      <c r="E10" s="29">
        <f>TORNEI!F395</f>
        <v>438.4</v>
      </c>
      <c r="F10" s="29">
        <f>TORNEI!H395</f>
        <v>556.19999999999993</v>
      </c>
      <c r="G10" s="29">
        <f>TORNEI!J395</f>
        <v>190.70000000000005</v>
      </c>
      <c r="H10" s="29">
        <f>TORNEI!L395</f>
        <v>437.79999999999995</v>
      </c>
      <c r="I10" s="29">
        <f>TORNEI!N395</f>
        <v>825.79999999999984</v>
      </c>
      <c r="J10" s="29">
        <f>TORNEI!P395</f>
        <v>488.9</v>
      </c>
      <c r="K10" s="29">
        <f>TORNEI!R395</f>
        <v>414.49999999999994</v>
      </c>
      <c r="L10" s="29">
        <f>TORNEI!T395</f>
        <v>520.40000000000009</v>
      </c>
      <c r="M10" s="29">
        <f>TORNEI!V395</f>
        <v>537.9</v>
      </c>
      <c r="N10" s="29">
        <f>TORNEI!X395</f>
        <v>416.39999999999992</v>
      </c>
      <c r="O10" s="29">
        <f>TORNEI!Z395</f>
        <v>424.09999999999997</v>
      </c>
      <c r="P10" s="29">
        <f>TORNEI!AB395</f>
        <v>483.79999999999995</v>
      </c>
      <c r="Q10" s="29">
        <f>TORNEI!AD395</f>
        <v>496.09999999999997</v>
      </c>
      <c r="R10" s="29">
        <f>TORNEI!AF395</f>
        <v>394.5</v>
      </c>
      <c r="S10" s="29">
        <f>TORNEI!AH395</f>
        <v>436.39999999999992</v>
      </c>
      <c r="T10" s="29">
        <f>TORNEI!AJ395</f>
        <v>545.70000000000005</v>
      </c>
      <c r="U10" s="29">
        <f>TORNEI!AL395</f>
        <v>543.80000000000007</v>
      </c>
      <c r="V10" s="29">
        <f>TORNEI!AN395</f>
        <v>520</v>
      </c>
      <c r="W10" s="29">
        <f>TORNEI!AP395</f>
        <v>630</v>
      </c>
      <c r="X10" s="29">
        <f>TORNEI!AR395</f>
        <v>591.6</v>
      </c>
      <c r="Y10" s="29">
        <f>TORNEI!AT395</f>
        <v>84.499999999999986</v>
      </c>
    </row>
    <row r="11" spans="1:25" x14ac:dyDescent="0.2">
      <c r="A11" s="76">
        <v>46117</v>
      </c>
      <c r="B11" s="77">
        <v>1000</v>
      </c>
      <c r="C11" s="78" t="s">
        <v>56</v>
      </c>
      <c r="E11" s="29">
        <f>TORNEI!F447</f>
        <v>442.7999999999999</v>
      </c>
      <c r="F11" s="29">
        <f>TORNEI!H447</f>
        <v>559.59999999999991</v>
      </c>
      <c r="G11" s="29">
        <f>TORNEI!J447</f>
        <v>521.79999999999995</v>
      </c>
      <c r="H11" s="29">
        <f>TORNEI!L447</f>
        <v>705.39999999999986</v>
      </c>
      <c r="I11" s="29">
        <f>TORNEI!N447</f>
        <v>711.69999999999982</v>
      </c>
      <c r="J11" s="29">
        <f>TORNEI!P447</f>
        <v>635.39999999999986</v>
      </c>
      <c r="K11" s="29">
        <f>TORNEI!R447</f>
        <v>498.80000000000007</v>
      </c>
      <c r="L11" s="29">
        <f>TORNEI!T447</f>
        <v>358.5</v>
      </c>
      <c r="M11" s="29">
        <f>TORNEI!V447</f>
        <v>635.4</v>
      </c>
      <c r="N11" s="29">
        <f>TORNEI!X447</f>
        <v>529.69999999999993</v>
      </c>
      <c r="O11" s="29">
        <f>TORNEI!Z447</f>
        <v>566.99999999999989</v>
      </c>
      <c r="P11" s="29">
        <f>TORNEI!AB447</f>
        <v>525.79999999999984</v>
      </c>
      <c r="Q11" s="29">
        <f>TORNEI!AD447</f>
        <v>636.4</v>
      </c>
      <c r="R11" s="29">
        <f>TORNEI!AF447</f>
        <v>551</v>
      </c>
      <c r="S11" s="29">
        <f>TORNEI!AH447</f>
        <v>687.59999999999991</v>
      </c>
      <c r="T11" s="29">
        <f>TORNEI!AJ447</f>
        <v>743.59999999999991</v>
      </c>
      <c r="U11" s="29">
        <f>TORNEI!AL447</f>
        <v>613.99999999999989</v>
      </c>
      <c r="V11" s="29">
        <f>TORNEI!AN447</f>
        <v>408.70000000000005</v>
      </c>
      <c r="W11" s="29">
        <f>TORNEI!AP447</f>
        <v>438.1</v>
      </c>
      <c r="X11" s="29">
        <f>TORNEI!AR447</f>
        <v>808.5999999999998</v>
      </c>
      <c r="Y11" s="29">
        <f>TORNEI!AT447</f>
        <v>438.09999999999997</v>
      </c>
    </row>
    <row r="12" spans="1:25" x14ac:dyDescent="0.2">
      <c r="A12" s="81">
        <v>46125</v>
      </c>
      <c r="B12" s="82">
        <v>500</v>
      </c>
      <c r="C12" s="83" t="s">
        <v>57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5" x14ac:dyDescent="0.2">
      <c r="A13" s="81">
        <v>46125</v>
      </c>
      <c r="B13" s="82">
        <v>500</v>
      </c>
      <c r="C13" s="83" t="s">
        <v>58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x14ac:dyDescent="0.2">
      <c r="A14" s="76">
        <v>46134</v>
      </c>
      <c r="B14" s="77">
        <v>1000</v>
      </c>
      <c r="C14" s="78" t="s">
        <v>59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x14ac:dyDescent="0.2">
      <c r="A15" s="79">
        <v>46148</v>
      </c>
      <c r="B15" s="80">
        <v>1000</v>
      </c>
      <c r="C15" s="78" t="s">
        <v>60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x14ac:dyDescent="0.2">
      <c r="A16" s="81">
        <v>46159</v>
      </c>
      <c r="B16" s="82">
        <v>500</v>
      </c>
      <c r="C16" s="83" t="s">
        <v>61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x14ac:dyDescent="0.2">
      <c r="A17" s="84">
        <v>46166</v>
      </c>
      <c r="B17" s="85" t="s">
        <v>45</v>
      </c>
      <c r="C17" s="86" t="s">
        <v>62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x14ac:dyDescent="0.2">
      <c r="A18" s="81">
        <v>46188</v>
      </c>
      <c r="B18" s="82">
        <v>500</v>
      </c>
      <c r="C18" s="83" t="s">
        <v>63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x14ac:dyDescent="0.2">
      <c r="A19" s="81">
        <v>46188</v>
      </c>
      <c r="B19" s="82">
        <v>500</v>
      </c>
      <c r="C19" s="83" t="s">
        <v>64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x14ac:dyDescent="0.2">
      <c r="A20" s="84">
        <v>46202</v>
      </c>
      <c r="B20" s="85" t="s">
        <v>45</v>
      </c>
      <c r="C20" s="86" t="s">
        <v>65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x14ac:dyDescent="0.2">
      <c r="A21" s="81">
        <v>46230</v>
      </c>
      <c r="B21" s="82">
        <v>500</v>
      </c>
      <c r="C21" s="83" t="s">
        <v>66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x14ac:dyDescent="0.2">
      <c r="A22" s="76">
        <v>46236</v>
      </c>
      <c r="B22" s="77">
        <v>1000</v>
      </c>
      <c r="C22" s="78" t="s">
        <v>88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x14ac:dyDescent="0.2">
      <c r="A23" s="76">
        <v>46247</v>
      </c>
      <c r="B23" s="77">
        <v>1000</v>
      </c>
      <c r="C23" s="78" t="s">
        <v>67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x14ac:dyDescent="0.2">
      <c r="A24" s="87">
        <v>46265</v>
      </c>
      <c r="B24" s="85" t="s">
        <v>45</v>
      </c>
      <c r="C24" s="86" t="s">
        <v>68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x14ac:dyDescent="0.2">
      <c r="A25" s="81">
        <v>46295</v>
      </c>
      <c r="B25" s="82">
        <v>500</v>
      </c>
      <c r="C25" s="83" t="s">
        <v>69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x14ac:dyDescent="0.2">
      <c r="A26" s="81">
        <v>46295</v>
      </c>
      <c r="B26" s="82">
        <v>500</v>
      </c>
      <c r="C26" s="83" t="s">
        <v>70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x14ac:dyDescent="0.2">
      <c r="A27" s="76">
        <v>46302</v>
      </c>
      <c r="B27" s="77">
        <v>1000</v>
      </c>
      <c r="C27" s="78" t="s">
        <v>72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x14ac:dyDescent="0.2">
      <c r="A28" s="81">
        <v>46321</v>
      </c>
      <c r="B28" s="82">
        <v>500</v>
      </c>
      <c r="C28" s="83" t="s">
        <v>73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x14ac:dyDescent="0.2">
      <c r="A29" s="81">
        <v>46321</v>
      </c>
      <c r="B29" s="82">
        <v>500</v>
      </c>
      <c r="C29" s="83" t="s">
        <v>74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x14ac:dyDescent="0.2">
      <c r="A30" s="76">
        <v>46328</v>
      </c>
      <c r="B30" s="77">
        <v>1000</v>
      </c>
      <c r="C30" s="78" t="s">
        <v>75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s="47" customFormat="1" x14ac:dyDescent="0.2">
      <c r="B32" s="48"/>
      <c r="C32" s="49" t="s">
        <v>47</v>
      </c>
      <c r="D32" s="50"/>
      <c r="E32" s="51">
        <f>SUM(E2:E30)</f>
        <v>3423.5</v>
      </c>
      <c r="F32" s="51">
        <f t="shared" ref="F32:Y32" si="0">SUM(F2:F30)</f>
        <v>4235.5</v>
      </c>
      <c r="G32" s="51">
        <f t="shared" si="0"/>
        <v>3728.2000000000007</v>
      </c>
      <c r="H32" s="51">
        <f t="shared" si="0"/>
        <v>4410.8999999999996</v>
      </c>
      <c r="I32" s="51">
        <f t="shared" si="0"/>
        <v>4613.0999999999995</v>
      </c>
      <c r="J32" s="51">
        <f t="shared" si="0"/>
        <v>4055.2</v>
      </c>
      <c r="K32" s="51">
        <f t="shared" si="0"/>
        <v>4101.5999999999995</v>
      </c>
      <c r="L32" s="51">
        <f>SUM(L2:L30)</f>
        <v>3678.1</v>
      </c>
      <c r="M32" s="51">
        <f t="shared" si="0"/>
        <v>4140.2</v>
      </c>
      <c r="N32" s="51">
        <f t="shared" si="0"/>
        <v>4283.7000000000007</v>
      </c>
      <c r="O32" s="51">
        <f t="shared" si="0"/>
        <v>3591.7999999999997</v>
      </c>
      <c r="P32" s="51">
        <f t="shared" si="0"/>
        <v>4349.1000000000004</v>
      </c>
      <c r="Q32" s="51">
        <f t="shared" si="0"/>
        <v>4330</v>
      </c>
      <c r="R32" s="51">
        <f>SUM(R2:R30)</f>
        <v>4287.5</v>
      </c>
      <c r="S32" s="51">
        <f t="shared" si="0"/>
        <v>4719.0000000000009</v>
      </c>
      <c r="T32" s="51">
        <f t="shared" si="0"/>
        <v>4178.7000000000007</v>
      </c>
      <c r="U32" s="51">
        <f t="shared" si="0"/>
        <v>4822.3</v>
      </c>
      <c r="V32" s="51">
        <f t="shared" ref="V32" si="1">SUM(V2:V30)</f>
        <v>3756</v>
      </c>
      <c r="W32" s="51">
        <f t="shared" si="0"/>
        <v>4107.7000000000007</v>
      </c>
      <c r="X32" s="51">
        <f t="shared" si="0"/>
        <v>4574.5999999999995</v>
      </c>
      <c r="Y32" s="51">
        <f t="shared" si="0"/>
        <v>3014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F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8" style="38" customWidth="1"/>
    <col min="3" max="3" width="17.875" style="32" bestFit="1" customWidth="1"/>
    <col min="4" max="4" width="4.375" customWidth="1"/>
    <col min="5" max="5" width="12.125" style="32" bestFit="1" customWidth="1"/>
    <col min="6" max="6" width="4.375" customWidth="1"/>
    <col min="7" max="27" width="11.5" style="42" customWidth="1"/>
    <col min="28" max="28" width="7.875" style="32" hidden="1" customWidth="1"/>
    <col min="29" max="29" width="11" hidden="1" customWidth="1"/>
    <col min="30" max="32" width="8.125" hidden="1" customWidth="1"/>
  </cols>
  <sheetData>
    <row r="1" spans="1:31" s="35" customFormat="1" ht="25.5" x14ac:dyDescent="0.2">
      <c r="A1" s="104" t="s">
        <v>42</v>
      </c>
      <c r="B1" s="105"/>
      <c r="C1" s="104" t="s">
        <v>43</v>
      </c>
      <c r="E1" s="92" t="s">
        <v>164</v>
      </c>
      <c r="G1" s="92" t="s">
        <v>2</v>
      </c>
      <c r="H1" s="92" t="s">
        <v>44</v>
      </c>
      <c r="I1" s="92" t="s">
        <v>7</v>
      </c>
      <c r="J1" s="92" t="s">
        <v>10</v>
      </c>
      <c r="K1" s="92" t="s">
        <v>166</v>
      </c>
      <c r="L1" s="92" t="s">
        <v>13</v>
      </c>
      <c r="M1" s="92" t="s">
        <v>71</v>
      </c>
      <c r="N1" s="92" t="s">
        <v>162</v>
      </c>
      <c r="O1" s="92" t="s">
        <v>17</v>
      </c>
      <c r="P1" s="92" t="s">
        <v>20</v>
      </c>
      <c r="Q1" s="92" t="s">
        <v>25</v>
      </c>
      <c r="R1" s="92" t="s">
        <v>22</v>
      </c>
      <c r="S1" s="92" t="s">
        <v>29</v>
      </c>
      <c r="T1" s="92" t="s">
        <v>163</v>
      </c>
      <c r="U1" s="92" t="s">
        <v>31</v>
      </c>
      <c r="V1" s="92" t="s">
        <v>32</v>
      </c>
      <c r="W1" s="92" t="s">
        <v>308</v>
      </c>
      <c r="X1" s="92" t="s">
        <v>235</v>
      </c>
      <c r="Y1" s="92" t="s">
        <v>238</v>
      </c>
      <c r="Z1" s="92" t="s">
        <v>159</v>
      </c>
      <c r="AA1" s="92" t="s">
        <v>39</v>
      </c>
      <c r="AB1" s="40"/>
    </row>
    <row r="2" spans="1:31" x14ac:dyDescent="0.2">
      <c r="A2" s="84">
        <v>46040</v>
      </c>
      <c r="B2" s="85" t="s">
        <v>45</v>
      </c>
      <c r="C2" s="86" t="s">
        <v>46</v>
      </c>
      <c r="E2" s="72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121">
        <v>25</v>
      </c>
      <c r="Q2" s="41"/>
      <c r="R2" s="41"/>
      <c r="S2" s="122">
        <v>50</v>
      </c>
      <c r="T2" s="41"/>
      <c r="U2" s="41"/>
      <c r="V2" s="41"/>
      <c r="W2" s="41"/>
      <c r="X2" s="41"/>
      <c r="Y2" s="41"/>
      <c r="Z2" s="41"/>
      <c r="AA2" s="41"/>
      <c r="AB2" s="32">
        <v>15</v>
      </c>
      <c r="AD2" s="36">
        <f>(E2*AB2)</f>
        <v>1125</v>
      </c>
      <c r="AE2" s="36"/>
    </row>
    <row r="3" spans="1:31" x14ac:dyDescent="0.2">
      <c r="A3" s="81">
        <v>46062</v>
      </c>
      <c r="B3" s="82">
        <v>500</v>
      </c>
      <c r="C3" s="83" t="s">
        <v>48</v>
      </c>
      <c r="E3" s="72">
        <v>15</v>
      </c>
      <c r="F3" s="36"/>
      <c r="G3" s="41"/>
      <c r="H3" s="121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122">
        <v>10</v>
      </c>
      <c r="V3" s="41"/>
      <c r="W3" s="41"/>
      <c r="X3" s="41"/>
      <c r="Y3" s="41"/>
      <c r="Z3" s="41"/>
      <c r="AA3" s="41"/>
      <c r="AB3" s="32">
        <v>15</v>
      </c>
      <c r="AD3" s="36">
        <f t="shared" ref="AD3:AD30" si="0">E3*AB3</f>
        <v>225</v>
      </c>
      <c r="AE3" s="36"/>
    </row>
    <row r="4" spans="1:31" x14ac:dyDescent="0.2">
      <c r="A4" s="81">
        <v>46062</v>
      </c>
      <c r="B4" s="82">
        <v>500</v>
      </c>
      <c r="C4" s="83" t="s">
        <v>49</v>
      </c>
      <c r="E4" s="72">
        <v>15</v>
      </c>
      <c r="F4" s="36"/>
      <c r="G4" s="41"/>
      <c r="H4" s="41"/>
      <c r="I4" s="41"/>
      <c r="J4" s="41"/>
      <c r="K4" s="41"/>
      <c r="L4" s="41"/>
      <c r="M4" s="121">
        <v>5</v>
      </c>
      <c r="N4" s="41"/>
      <c r="O4" s="41"/>
      <c r="P4" s="41"/>
      <c r="Q4" s="41"/>
      <c r="R4" s="41"/>
      <c r="S4" s="41"/>
      <c r="T4" s="41"/>
      <c r="U4" s="41"/>
      <c r="V4" s="41"/>
      <c r="W4" s="122">
        <v>10</v>
      </c>
      <c r="X4" s="41"/>
      <c r="Y4" s="41"/>
      <c r="Z4" s="41"/>
      <c r="AA4" s="41"/>
      <c r="AB4" s="32">
        <v>15</v>
      </c>
      <c r="AD4" s="36">
        <f t="shared" si="0"/>
        <v>225</v>
      </c>
      <c r="AE4" s="36"/>
    </row>
    <row r="5" spans="1:31" x14ac:dyDescent="0.2">
      <c r="A5" s="81">
        <v>46069</v>
      </c>
      <c r="B5" s="82">
        <v>500</v>
      </c>
      <c r="C5" s="83" t="s">
        <v>51</v>
      </c>
      <c r="E5" s="72">
        <v>15</v>
      </c>
      <c r="F5" s="36"/>
      <c r="G5" s="41"/>
      <c r="H5" s="41"/>
      <c r="I5" s="121">
        <v>5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122">
        <v>10</v>
      </c>
      <c r="V5" s="41"/>
      <c r="W5" s="41"/>
      <c r="X5" s="41"/>
      <c r="Y5" s="41"/>
      <c r="Z5" s="41"/>
      <c r="AA5" s="41"/>
      <c r="AB5" s="32">
        <v>15</v>
      </c>
      <c r="AD5" s="36">
        <f t="shared" si="0"/>
        <v>225</v>
      </c>
      <c r="AE5" s="36"/>
    </row>
    <row r="6" spans="1:31" x14ac:dyDescent="0.2">
      <c r="A6" s="81">
        <v>46069</v>
      </c>
      <c r="B6" s="82">
        <v>500</v>
      </c>
      <c r="C6" s="83" t="s">
        <v>50</v>
      </c>
      <c r="E6" s="72">
        <v>15</v>
      </c>
      <c r="F6" s="36"/>
      <c r="G6" s="41"/>
      <c r="H6" s="41"/>
      <c r="I6" s="41"/>
      <c r="J6" s="41"/>
      <c r="K6" s="41"/>
      <c r="L6" s="122">
        <v>10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21">
        <v>5</v>
      </c>
      <c r="Y6" s="41"/>
      <c r="Z6" s="41"/>
      <c r="AA6" s="41"/>
      <c r="AB6" s="32">
        <v>15</v>
      </c>
      <c r="AD6" s="36">
        <f t="shared" si="0"/>
        <v>225</v>
      </c>
      <c r="AE6" s="36"/>
    </row>
    <row r="7" spans="1:31" x14ac:dyDescent="0.2">
      <c r="A7" s="81">
        <v>46076</v>
      </c>
      <c r="B7" s="82">
        <v>500</v>
      </c>
      <c r="C7" s="83" t="s">
        <v>52</v>
      </c>
      <c r="E7" s="72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21">
        <v>5</v>
      </c>
      <c r="S7" s="122">
        <v>10</v>
      </c>
      <c r="T7" s="41"/>
      <c r="U7" s="41"/>
      <c r="V7" s="41"/>
      <c r="W7" s="41"/>
      <c r="X7" s="41"/>
      <c r="Y7" s="41"/>
      <c r="Z7" s="41"/>
      <c r="AA7" s="41"/>
      <c r="AB7" s="32">
        <v>15</v>
      </c>
      <c r="AD7" s="36">
        <f t="shared" si="0"/>
        <v>225</v>
      </c>
      <c r="AE7" s="36"/>
    </row>
    <row r="8" spans="1:31" x14ac:dyDescent="0.2">
      <c r="A8" s="81">
        <v>46076</v>
      </c>
      <c r="B8" s="82">
        <v>500</v>
      </c>
      <c r="C8" s="83" t="s">
        <v>53</v>
      </c>
      <c r="E8" s="72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122">
        <v>10</v>
      </c>
      <c r="S8" s="41"/>
      <c r="T8" s="41"/>
      <c r="U8" s="41"/>
      <c r="V8" s="121">
        <v>5</v>
      </c>
      <c r="W8" s="41"/>
      <c r="X8" s="41"/>
      <c r="Y8" s="41"/>
      <c r="Z8" s="41"/>
      <c r="AA8" s="41"/>
      <c r="AB8" s="32">
        <v>15</v>
      </c>
      <c r="AD8" s="36">
        <f t="shared" si="0"/>
        <v>225</v>
      </c>
      <c r="AE8" s="36"/>
    </row>
    <row r="9" spans="1:31" x14ac:dyDescent="0.2">
      <c r="A9" s="76">
        <v>46085</v>
      </c>
      <c r="B9" s="77">
        <v>1000</v>
      </c>
      <c r="C9" s="78" t="s">
        <v>54</v>
      </c>
      <c r="E9" s="72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21">
        <v>10</v>
      </c>
      <c r="V9" s="41"/>
      <c r="W9" s="122">
        <v>20</v>
      </c>
      <c r="X9" s="41"/>
      <c r="Y9" s="41"/>
      <c r="Z9" s="41"/>
      <c r="AA9" s="41"/>
      <c r="AB9" s="32">
        <v>15</v>
      </c>
      <c r="AD9" s="36">
        <f t="shared" si="0"/>
        <v>450</v>
      </c>
      <c r="AE9" s="36"/>
    </row>
    <row r="10" spans="1:31" x14ac:dyDescent="0.2">
      <c r="A10" s="76">
        <v>46099</v>
      </c>
      <c r="B10" s="77">
        <v>1000</v>
      </c>
      <c r="C10" s="78" t="s">
        <v>55</v>
      </c>
      <c r="E10" s="72">
        <v>30</v>
      </c>
      <c r="F10" s="36"/>
      <c r="G10" s="41"/>
      <c r="H10" s="41"/>
      <c r="I10" s="41"/>
      <c r="J10" s="41"/>
      <c r="K10" s="122">
        <v>20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21">
        <v>10</v>
      </c>
      <c r="Z10" s="41"/>
      <c r="AA10" s="41"/>
      <c r="AB10" s="32">
        <v>15</v>
      </c>
      <c r="AD10" s="36">
        <f t="shared" si="0"/>
        <v>450</v>
      </c>
      <c r="AE10" s="36"/>
    </row>
    <row r="11" spans="1:31" x14ac:dyDescent="0.2">
      <c r="A11" s="76">
        <v>46117</v>
      </c>
      <c r="B11" s="77">
        <v>1000</v>
      </c>
      <c r="C11" s="78" t="s">
        <v>56</v>
      </c>
      <c r="E11" s="72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21">
        <v>10</v>
      </c>
      <c r="W11" s="41"/>
      <c r="X11" s="41"/>
      <c r="Y11" s="41"/>
      <c r="Z11" s="122">
        <v>20</v>
      </c>
      <c r="AA11" s="41"/>
      <c r="AB11" s="32">
        <v>15</v>
      </c>
      <c r="AD11" s="36">
        <f t="shared" si="0"/>
        <v>450</v>
      </c>
      <c r="AE11" s="36"/>
    </row>
    <row r="12" spans="1:31" x14ac:dyDescent="0.2">
      <c r="A12" s="81">
        <v>46125</v>
      </c>
      <c r="B12" s="82">
        <v>500</v>
      </c>
      <c r="C12" s="83" t="s">
        <v>57</v>
      </c>
      <c r="E12" s="72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32">
        <v>15</v>
      </c>
      <c r="AD12" s="36">
        <f t="shared" si="0"/>
        <v>225</v>
      </c>
      <c r="AE12" s="36"/>
    </row>
    <row r="13" spans="1:31" x14ac:dyDescent="0.2">
      <c r="A13" s="81">
        <v>46125</v>
      </c>
      <c r="B13" s="82">
        <v>500</v>
      </c>
      <c r="C13" s="83" t="s">
        <v>58</v>
      </c>
      <c r="E13" s="72">
        <v>15</v>
      </c>
      <c r="F13" s="36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32">
        <v>15</v>
      </c>
      <c r="AD13" s="36">
        <f t="shared" si="0"/>
        <v>225</v>
      </c>
      <c r="AE13" s="36"/>
    </row>
    <row r="14" spans="1:31" x14ac:dyDescent="0.2">
      <c r="A14" s="76">
        <v>46134</v>
      </c>
      <c r="B14" s="77">
        <v>1000</v>
      </c>
      <c r="C14" s="78" t="s">
        <v>59</v>
      </c>
      <c r="E14" s="72">
        <v>30</v>
      </c>
      <c r="F14" s="36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32">
        <v>15</v>
      </c>
      <c r="AD14" s="36">
        <f t="shared" si="0"/>
        <v>450</v>
      </c>
      <c r="AE14" s="36"/>
    </row>
    <row r="15" spans="1:31" x14ac:dyDescent="0.2">
      <c r="A15" s="79">
        <v>46148</v>
      </c>
      <c r="B15" s="80">
        <v>1000</v>
      </c>
      <c r="C15" s="78" t="s">
        <v>60</v>
      </c>
      <c r="E15" s="72">
        <v>30</v>
      </c>
      <c r="F15" s="36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32">
        <v>15</v>
      </c>
      <c r="AD15" s="36">
        <f t="shared" si="0"/>
        <v>450</v>
      </c>
      <c r="AE15" s="36"/>
    </row>
    <row r="16" spans="1:31" x14ac:dyDescent="0.2">
      <c r="A16" s="81">
        <v>46159</v>
      </c>
      <c r="B16" s="82">
        <v>500</v>
      </c>
      <c r="C16" s="83" t="s">
        <v>61</v>
      </c>
      <c r="E16" s="72">
        <v>15</v>
      </c>
      <c r="F16" s="36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32">
        <v>15</v>
      </c>
      <c r="AD16" s="36">
        <f t="shared" si="0"/>
        <v>225</v>
      </c>
      <c r="AE16" s="36"/>
    </row>
    <row r="17" spans="1:31" x14ac:dyDescent="0.2">
      <c r="A17" s="84">
        <v>46166</v>
      </c>
      <c r="B17" s="85" t="s">
        <v>45</v>
      </c>
      <c r="C17" s="86" t="s">
        <v>62</v>
      </c>
      <c r="E17" s="72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32">
        <v>15</v>
      </c>
      <c r="AD17" s="36">
        <f t="shared" si="0"/>
        <v>1125</v>
      </c>
      <c r="AE17" s="36"/>
    </row>
    <row r="18" spans="1:31" x14ac:dyDescent="0.2">
      <c r="A18" s="81">
        <v>46188</v>
      </c>
      <c r="B18" s="82">
        <v>500</v>
      </c>
      <c r="C18" s="83" t="s">
        <v>63</v>
      </c>
      <c r="E18" s="72">
        <v>15</v>
      </c>
      <c r="F18" s="36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32">
        <v>15</v>
      </c>
      <c r="AD18" s="36">
        <f t="shared" si="0"/>
        <v>225</v>
      </c>
      <c r="AE18" s="36"/>
    </row>
    <row r="19" spans="1:31" x14ac:dyDescent="0.2">
      <c r="A19" s="81">
        <v>46188</v>
      </c>
      <c r="B19" s="82">
        <v>500</v>
      </c>
      <c r="C19" s="83" t="s">
        <v>64</v>
      </c>
      <c r="E19" s="72">
        <v>15</v>
      </c>
      <c r="F19" s="36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32">
        <v>15</v>
      </c>
      <c r="AD19" s="36">
        <f t="shared" si="0"/>
        <v>225</v>
      </c>
      <c r="AE19" s="36"/>
    </row>
    <row r="20" spans="1:31" x14ac:dyDescent="0.2">
      <c r="A20" s="84">
        <v>46202</v>
      </c>
      <c r="B20" s="85" t="s">
        <v>45</v>
      </c>
      <c r="C20" s="86" t="s">
        <v>65</v>
      </c>
      <c r="E20" s="72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32">
        <v>15</v>
      </c>
      <c r="AD20" s="36">
        <f t="shared" si="0"/>
        <v>1125</v>
      </c>
      <c r="AE20" s="36"/>
    </row>
    <row r="21" spans="1:31" x14ac:dyDescent="0.2">
      <c r="A21" s="81">
        <v>46230</v>
      </c>
      <c r="B21" s="82">
        <v>500</v>
      </c>
      <c r="C21" s="83" t="s">
        <v>66</v>
      </c>
      <c r="E21" s="72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32">
        <v>15</v>
      </c>
      <c r="AD21" s="36">
        <f t="shared" si="0"/>
        <v>225</v>
      </c>
      <c r="AE21" s="36"/>
    </row>
    <row r="22" spans="1:31" x14ac:dyDescent="0.2">
      <c r="A22" s="76">
        <v>46236</v>
      </c>
      <c r="B22" s="77">
        <v>1000</v>
      </c>
      <c r="C22" s="78" t="s">
        <v>88</v>
      </c>
      <c r="E22" s="72">
        <v>30</v>
      </c>
      <c r="F22" s="36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32">
        <v>15</v>
      </c>
      <c r="AD22" s="36">
        <f t="shared" si="0"/>
        <v>450</v>
      </c>
      <c r="AE22" s="36"/>
    </row>
    <row r="23" spans="1:31" x14ac:dyDescent="0.2">
      <c r="A23" s="76">
        <v>46247</v>
      </c>
      <c r="B23" s="77">
        <v>1000</v>
      </c>
      <c r="C23" s="78" t="s">
        <v>67</v>
      </c>
      <c r="E23" s="72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32">
        <v>15</v>
      </c>
      <c r="AD23" s="36">
        <f t="shared" si="0"/>
        <v>450</v>
      </c>
      <c r="AE23" s="36"/>
    </row>
    <row r="24" spans="1:31" x14ac:dyDescent="0.2">
      <c r="A24" s="87">
        <v>46265</v>
      </c>
      <c r="B24" s="85" t="s">
        <v>45</v>
      </c>
      <c r="C24" s="86" t="s">
        <v>68</v>
      </c>
      <c r="E24" s="72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32">
        <v>15</v>
      </c>
      <c r="AD24" s="36">
        <f t="shared" si="0"/>
        <v>1125</v>
      </c>
      <c r="AE24" s="36"/>
    </row>
    <row r="25" spans="1:31" x14ac:dyDescent="0.2">
      <c r="A25" s="81">
        <v>46295</v>
      </c>
      <c r="B25" s="82">
        <v>500</v>
      </c>
      <c r="C25" s="83" t="s">
        <v>69</v>
      </c>
      <c r="E25" s="72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32">
        <v>15</v>
      </c>
      <c r="AD25" s="36">
        <f t="shared" si="0"/>
        <v>225</v>
      </c>
      <c r="AE25" s="36"/>
    </row>
    <row r="26" spans="1:31" x14ac:dyDescent="0.2">
      <c r="A26" s="81">
        <v>46295</v>
      </c>
      <c r="B26" s="82">
        <v>500</v>
      </c>
      <c r="C26" s="83" t="s">
        <v>70</v>
      </c>
      <c r="E26" s="72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32">
        <v>15</v>
      </c>
      <c r="AD26" s="36">
        <f t="shared" si="0"/>
        <v>225</v>
      </c>
      <c r="AE26" s="36"/>
    </row>
    <row r="27" spans="1:31" x14ac:dyDescent="0.2">
      <c r="A27" s="76">
        <v>46302</v>
      </c>
      <c r="B27" s="77">
        <v>1000</v>
      </c>
      <c r="C27" s="78" t="s">
        <v>72</v>
      </c>
      <c r="E27" s="72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32">
        <v>15</v>
      </c>
      <c r="AD27" s="36">
        <f t="shared" si="0"/>
        <v>450</v>
      </c>
      <c r="AE27" s="36"/>
    </row>
    <row r="28" spans="1:31" x14ac:dyDescent="0.2">
      <c r="A28" s="81">
        <v>46321</v>
      </c>
      <c r="B28" s="82">
        <v>500</v>
      </c>
      <c r="C28" s="83" t="s">
        <v>73</v>
      </c>
      <c r="E28" s="72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32">
        <v>15</v>
      </c>
      <c r="AD28" s="36">
        <f t="shared" si="0"/>
        <v>225</v>
      </c>
      <c r="AE28" s="36"/>
    </row>
    <row r="29" spans="1:31" x14ac:dyDescent="0.2">
      <c r="A29" s="81">
        <v>46321</v>
      </c>
      <c r="B29" s="82">
        <v>500</v>
      </c>
      <c r="C29" s="83" t="s">
        <v>74</v>
      </c>
      <c r="E29" s="72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32">
        <v>15</v>
      </c>
      <c r="AD29" s="36">
        <f t="shared" si="0"/>
        <v>225</v>
      </c>
      <c r="AE29" s="36"/>
    </row>
    <row r="30" spans="1:31" x14ac:dyDescent="0.2">
      <c r="A30" s="76">
        <v>46328</v>
      </c>
      <c r="B30" s="77">
        <v>1000</v>
      </c>
      <c r="C30" s="78" t="s">
        <v>75</v>
      </c>
      <c r="E30" s="72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32">
        <v>15</v>
      </c>
      <c r="AD30" s="36">
        <f t="shared" si="0"/>
        <v>450</v>
      </c>
      <c r="AE30" s="36"/>
    </row>
    <row r="31" spans="1:31" x14ac:dyDescent="0.2">
      <c r="A31" s="109">
        <v>46341</v>
      </c>
      <c r="B31" s="110"/>
      <c r="C31" s="111" t="s">
        <v>158</v>
      </c>
      <c r="E31" s="72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D31" s="36"/>
      <c r="AE31" s="36"/>
    </row>
    <row r="32" spans="1:31" x14ac:dyDescent="0.2">
      <c r="A32" s="44" t="s">
        <v>76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32">
        <v>15</v>
      </c>
      <c r="AD32" s="36">
        <v>270</v>
      </c>
    </row>
    <row r="33" spans="5:31" x14ac:dyDescent="0.2">
      <c r="AD33" s="36"/>
    </row>
    <row r="34" spans="5:31" x14ac:dyDescent="0.2">
      <c r="E34" s="10" t="s">
        <v>77</v>
      </c>
      <c r="G34" s="43">
        <f t="shared" ref="G34:AB34" si="1">SUM(G2:G32)-60</f>
        <v>-60</v>
      </c>
      <c r="H34" s="43">
        <f t="shared" si="1"/>
        <v>-55</v>
      </c>
      <c r="I34" s="43">
        <f t="shared" si="1"/>
        <v>-55</v>
      </c>
      <c r="J34" s="43">
        <f t="shared" si="1"/>
        <v>-60</v>
      </c>
      <c r="K34" s="43">
        <f t="shared" si="1"/>
        <v>-40</v>
      </c>
      <c r="L34" s="43">
        <f t="shared" si="1"/>
        <v>-50</v>
      </c>
      <c r="M34" s="43">
        <f t="shared" si="1"/>
        <v>-55</v>
      </c>
      <c r="N34" s="43">
        <f>SUM(N2:N32)-60</f>
        <v>-60</v>
      </c>
      <c r="O34" s="43">
        <f t="shared" si="1"/>
        <v>-60</v>
      </c>
      <c r="P34" s="43">
        <f t="shared" si="1"/>
        <v>-35</v>
      </c>
      <c r="Q34" s="43">
        <f t="shared" si="1"/>
        <v>-60</v>
      </c>
      <c r="R34" s="43">
        <f t="shared" si="1"/>
        <v>-45</v>
      </c>
      <c r="S34" s="43">
        <f t="shared" si="1"/>
        <v>0</v>
      </c>
      <c r="T34" s="43">
        <f>SUM(T2:T32)-60</f>
        <v>-60</v>
      </c>
      <c r="U34" s="43">
        <f t="shared" si="1"/>
        <v>-30</v>
      </c>
      <c r="V34" s="43">
        <f t="shared" si="1"/>
        <v>-45</v>
      </c>
      <c r="W34" s="43">
        <f t="shared" si="1"/>
        <v>-30</v>
      </c>
      <c r="X34" s="43">
        <f t="shared" ref="X34" si="2">SUM(X2:X32)-60</f>
        <v>-55</v>
      </c>
      <c r="Y34" s="43">
        <f t="shared" si="1"/>
        <v>-50</v>
      </c>
      <c r="Z34" s="43">
        <f t="shared" si="1"/>
        <v>-40</v>
      </c>
      <c r="AA34" s="43">
        <f t="shared" si="1"/>
        <v>-60</v>
      </c>
      <c r="AB34" s="43">
        <f t="shared" si="1"/>
        <v>390</v>
      </c>
      <c r="AD34" s="36">
        <f>SUM(AD2:AD33)</f>
        <v>12420</v>
      </c>
      <c r="AE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X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T449"/>
  <sheetViews>
    <sheetView showGridLines="0" zoomScale="80" zoomScaleNormal="80" workbookViewId="0">
      <pane ySplit="1" topLeftCell="A397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875" style="34" customWidth="1"/>
    <col min="10" max="10" width="5.875" style="33" customWidth="1"/>
    <col min="11" max="11" width="13.625" style="32" bestFit="1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875" style="32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4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2" customWidth="1"/>
    <col min="44" max="44" width="5.875" style="33" customWidth="1"/>
    <col min="45" max="45" width="13.875" style="32" customWidth="1"/>
    <col min="46" max="46" width="5.875" style="33" customWidth="1"/>
    <col min="259" max="259" width="9.75" bestFit="1" customWidth="1"/>
    <col min="260" max="260" width="8.125" bestFit="1" customWidth="1"/>
    <col min="261" max="261" width="16.75" bestFit="1" customWidth="1"/>
    <col min="262" max="262" width="3.125" customWidth="1"/>
    <col min="263" max="263" width="13.875" customWidth="1"/>
    <col min="264" max="264" width="5.875" customWidth="1"/>
    <col min="265" max="265" width="13.625" bestFit="1" customWidth="1"/>
    <col min="266" max="266" width="5.875" customWidth="1"/>
    <col min="267" max="267" width="13.875" customWidth="1"/>
    <col min="268" max="268" width="5.875" customWidth="1"/>
    <col min="269" max="269" width="13.625" bestFit="1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875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515" max="515" width="9.75" bestFit="1" customWidth="1"/>
    <col min="516" max="516" width="8.125" bestFit="1" customWidth="1"/>
    <col min="517" max="517" width="16.75" bestFit="1" customWidth="1"/>
    <col min="518" max="518" width="3.125" customWidth="1"/>
    <col min="519" max="519" width="13.875" customWidth="1"/>
    <col min="520" max="520" width="5.875" customWidth="1"/>
    <col min="521" max="521" width="13.625" bestFit="1" customWidth="1"/>
    <col min="522" max="522" width="5.875" customWidth="1"/>
    <col min="523" max="523" width="13.875" customWidth="1"/>
    <col min="524" max="524" width="5.875" customWidth="1"/>
    <col min="525" max="525" width="13.625" bestFit="1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875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771" max="771" width="9.75" bestFit="1" customWidth="1"/>
    <col min="772" max="772" width="8.125" bestFit="1" customWidth="1"/>
    <col min="773" max="773" width="16.75" bestFit="1" customWidth="1"/>
    <col min="774" max="774" width="3.125" customWidth="1"/>
    <col min="775" max="775" width="13.875" customWidth="1"/>
    <col min="776" max="776" width="5.875" customWidth="1"/>
    <col min="777" max="777" width="13.625" bestFit="1" customWidth="1"/>
    <col min="778" max="778" width="5.875" customWidth="1"/>
    <col min="779" max="779" width="13.875" customWidth="1"/>
    <col min="780" max="780" width="5.875" customWidth="1"/>
    <col min="781" max="781" width="13.625" bestFit="1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875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1027" max="1027" width="9.75" bestFit="1" customWidth="1"/>
    <col min="1028" max="1028" width="8.125" bestFit="1" customWidth="1"/>
    <col min="1029" max="1029" width="16.75" bestFit="1" customWidth="1"/>
    <col min="1030" max="1030" width="3.125" customWidth="1"/>
    <col min="1031" max="1031" width="13.875" customWidth="1"/>
    <col min="1032" max="1032" width="5.875" customWidth="1"/>
    <col min="1033" max="1033" width="13.625" bestFit="1" customWidth="1"/>
    <col min="1034" max="1034" width="5.875" customWidth="1"/>
    <col min="1035" max="1035" width="13.875" customWidth="1"/>
    <col min="1036" max="1036" width="5.875" customWidth="1"/>
    <col min="1037" max="1037" width="13.625" bestFit="1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875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283" max="1283" width="9.75" bestFit="1" customWidth="1"/>
    <col min="1284" max="1284" width="8.125" bestFit="1" customWidth="1"/>
    <col min="1285" max="1285" width="16.75" bestFit="1" customWidth="1"/>
    <col min="1286" max="1286" width="3.125" customWidth="1"/>
    <col min="1287" max="1287" width="13.875" customWidth="1"/>
    <col min="1288" max="1288" width="5.875" customWidth="1"/>
    <col min="1289" max="1289" width="13.625" bestFit="1" customWidth="1"/>
    <col min="1290" max="1290" width="5.875" customWidth="1"/>
    <col min="1291" max="1291" width="13.875" customWidth="1"/>
    <col min="1292" max="1292" width="5.875" customWidth="1"/>
    <col min="1293" max="1293" width="13.625" bestFit="1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875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539" max="1539" width="9.75" bestFit="1" customWidth="1"/>
    <col min="1540" max="1540" width="8.125" bestFit="1" customWidth="1"/>
    <col min="1541" max="1541" width="16.75" bestFit="1" customWidth="1"/>
    <col min="1542" max="1542" width="3.125" customWidth="1"/>
    <col min="1543" max="1543" width="13.875" customWidth="1"/>
    <col min="1544" max="1544" width="5.875" customWidth="1"/>
    <col min="1545" max="1545" width="13.625" bestFit="1" customWidth="1"/>
    <col min="1546" max="1546" width="5.875" customWidth="1"/>
    <col min="1547" max="1547" width="13.875" customWidth="1"/>
    <col min="1548" max="1548" width="5.875" customWidth="1"/>
    <col min="1549" max="1549" width="13.625" bestFit="1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875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795" max="1795" width="9.75" bestFit="1" customWidth="1"/>
    <col min="1796" max="1796" width="8.125" bestFit="1" customWidth="1"/>
    <col min="1797" max="1797" width="16.75" bestFit="1" customWidth="1"/>
    <col min="1798" max="1798" width="3.125" customWidth="1"/>
    <col min="1799" max="1799" width="13.875" customWidth="1"/>
    <col min="1800" max="1800" width="5.875" customWidth="1"/>
    <col min="1801" max="1801" width="13.625" bestFit="1" customWidth="1"/>
    <col min="1802" max="1802" width="5.875" customWidth="1"/>
    <col min="1803" max="1803" width="13.875" customWidth="1"/>
    <col min="1804" max="1804" width="5.875" customWidth="1"/>
    <col min="1805" max="1805" width="13.625" bestFit="1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875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2051" max="2051" width="9.75" bestFit="1" customWidth="1"/>
    <col min="2052" max="2052" width="8.125" bestFit="1" customWidth="1"/>
    <col min="2053" max="2053" width="16.75" bestFit="1" customWidth="1"/>
    <col min="2054" max="2054" width="3.125" customWidth="1"/>
    <col min="2055" max="2055" width="13.875" customWidth="1"/>
    <col min="2056" max="2056" width="5.875" customWidth="1"/>
    <col min="2057" max="2057" width="13.625" bestFit="1" customWidth="1"/>
    <col min="2058" max="2058" width="5.875" customWidth="1"/>
    <col min="2059" max="2059" width="13.875" customWidth="1"/>
    <col min="2060" max="2060" width="5.875" customWidth="1"/>
    <col min="2061" max="2061" width="13.625" bestFit="1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875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307" max="2307" width="9.75" bestFit="1" customWidth="1"/>
    <col min="2308" max="2308" width="8.125" bestFit="1" customWidth="1"/>
    <col min="2309" max="2309" width="16.75" bestFit="1" customWidth="1"/>
    <col min="2310" max="2310" width="3.125" customWidth="1"/>
    <col min="2311" max="2311" width="13.875" customWidth="1"/>
    <col min="2312" max="2312" width="5.875" customWidth="1"/>
    <col min="2313" max="2313" width="13.625" bestFit="1" customWidth="1"/>
    <col min="2314" max="2314" width="5.875" customWidth="1"/>
    <col min="2315" max="2315" width="13.875" customWidth="1"/>
    <col min="2316" max="2316" width="5.875" customWidth="1"/>
    <col min="2317" max="2317" width="13.625" bestFit="1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875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563" max="2563" width="9.75" bestFit="1" customWidth="1"/>
    <col min="2564" max="2564" width="8.125" bestFit="1" customWidth="1"/>
    <col min="2565" max="2565" width="16.75" bestFit="1" customWidth="1"/>
    <col min="2566" max="2566" width="3.125" customWidth="1"/>
    <col min="2567" max="2567" width="13.875" customWidth="1"/>
    <col min="2568" max="2568" width="5.875" customWidth="1"/>
    <col min="2569" max="2569" width="13.625" bestFit="1" customWidth="1"/>
    <col min="2570" max="2570" width="5.875" customWidth="1"/>
    <col min="2571" max="2571" width="13.875" customWidth="1"/>
    <col min="2572" max="2572" width="5.875" customWidth="1"/>
    <col min="2573" max="2573" width="13.625" bestFit="1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875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819" max="2819" width="9.75" bestFit="1" customWidth="1"/>
    <col min="2820" max="2820" width="8.125" bestFit="1" customWidth="1"/>
    <col min="2821" max="2821" width="16.75" bestFit="1" customWidth="1"/>
    <col min="2822" max="2822" width="3.125" customWidth="1"/>
    <col min="2823" max="2823" width="13.875" customWidth="1"/>
    <col min="2824" max="2824" width="5.875" customWidth="1"/>
    <col min="2825" max="2825" width="13.625" bestFit="1" customWidth="1"/>
    <col min="2826" max="2826" width="5.875" customWidth="1"/>
    <col min="2827" max="2827" width="13.875" customWidth="1"/>
    <col min="2828" max="2828" width="5.875" customWidth="1"/>
    <col min="2829" max="2829" width="13.625" bestFit="1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875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3075" max="3075" width="9.75" bestFit="1" customWidth="1"/>
    <col min="3076" max="3076" width="8.125" bestFit="1" customWidth="1"/>
    <col min="3077" max="3077" width="16.75" bestFit="1" customWidth="1"/>
    <col min="3078" max="3078" width="3.125" customWidth="1"/>
    <col min="3079" max="3079" width="13.875" customWidth="1"/>
    <col min="3080" max="3080" width="5.875" customWidth="1"/>
    <col min="3081" max="3081" width="13.625" bestFit="1" customWidth="1"/>
    <col min="3082" max="3082" width="5.875" customWidth="1"/>
    <col min="3083" max="3083" width="13.875" customWidth="1"/>
    <col min="3084" max="3084" width="5.875" customWidth="1"/>
    <col min="3085" max="3085" width="13.625" bestFit="1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875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331" max="3331" width="9.75" bestFit="1" customWidth="1"/>
    <col min="3332" max="3332" width="8.125" bestFit="1" customWidth="1"/>
    <col min="3333" max="3333" width="16.75" bestFit="1" customWidth="1"/>
    <col min="3334" max="3334" width="3.125" customWidth="1"/>
    <col min="3335" max="3335" width="13.875" customWidth="1"/>
    <col min="3336" max="3336" width="5.875" customWidth="1"/>
    <col min="3337" max="3337" width="13.625" bestFit="1" customWidth="1"/>
    <col min="3338" max="3338" width="5.875" customWidth="1"/>
    <col min="3339" max="3339" width="13.875" customWidth="1"/>
    <col min="3340" max="3340" width="5.875" customWidth="1"/>
    <col min="3341" max="3341" width="13.625" bestFit="1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875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587" max="3587" width="9.75" bestFit="1" customWidth="1"/>
    <col min="3588" max="3588" width="8.125" bestFit="1" customWidth="1"/>
    <col min="3589" max="3589" width="16.75" bestFit="1" customWidth="1"/>
    <col min="3590" max="3590" width="3.125" customWidth="1"/>
    <col min="3591" max="3591" width="13.875" customWidth="1"/>
    <col min="3592" max="3592" width="5.875" customWidth="1"/>
    <col min="3593" max="3593" width="13.625" bestFit="1" customWidth="1"/>
    <col min="3594" max="3594" width="5.875" customWidth="1"/>
    <col min="3595" max="3595" width="13.875" customWidth="1"/>
    <col min="3596" max="3596" width="5.875" customWidth="1"/>
    <col min="3597" max="3597" width="13.625" bestFit="1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875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843" max="3843" width="9.75" bestFit="1" customWidth="1"/>
    <col min="3844" max="3844" width="8.125" bestFit="1" customWidth="1"/>
    <col min="3845" max="3845" width="16.75" bestFit="1" customWidth="1"/>
    <col min="3846" max="3846" width="3.125" customWidth="1"/>
    <col min="3847" max="3847" width="13.875" customWidth="1"/>
    <col min="3848" max="3848" width="5.875" customWidth="1"/>
    <col min="3849" max="3849" width="13.625" bestFit="1" customWidth="1"/>
    <col min="3850" max="3850" width="5.875" customWidth="1"/>
    <col min="3851" max="3851" width="13.875" customWidth="1"/>
    <col min="3852" max="3852" width="5.875" customWidth="1"/>
    <col min="3853" max="3853" width="13.625" bestFit="1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875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4099" max="4099" width="9.75" bestFit="1" customWidth="1"/>
    <col min="4100" max="4100" width="8.125" bestFit="1" customWidth="1"/>
    <col min="4101" max="4101" width="16.75" bestFit="1" customWidth="1"/>
    <col min="4102" max="4102" width="3.125" customWidth="1"/>
    <col min="4103" max="4103" width="13.875" customWidth="1"/>
    <col min="4104" max="4104" width="5.875" customWidth="1"/>
    <col min="4105" max="4105" width="13.625" bestFit="1" customWidth="1"/>
    <col min="4106" max="4106" width="5.875" customWidth="1"/>
    <col min="4107" max="4107" width="13.875" customWidth="1"/>
    <col min="4108" max="4108" width="5.875" customWidth="1"/>
    <col min="4109" max="4109" width="13.625" bestFit="1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875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355" max="4355" width="9.75" bestFit="1" customWidth="1"/>
    <col min="4356" max="4356" width="8.125" bestFit="1" customWidth="1"/>
    <col min="4357" max="4357" width="16.75" bestFit="1" customWidth="1"/>
    <col min="4358" max="4358" width="3.125" customWidth="1"/>
    <col min="4359" max="4359" width="13.875" customWidth="1"/>
    <col min="4360" max="4360" width="5.875" customWidth="1"/>
    <col min="4361" max="4361" width="13.625" bestFit="1" customWidth="1"/>
    <col min="4362" max="4362" width="5.875" customWidth="1"/>
    <col min="4363" max="4363" width="13.875" customWidth="1"/>
    <col min="4364" max="4364" width="5.875" customWidth="1"/>
    <col min="4365" max="4365" width="13.625" bestFit="1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875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611" max="4611" width="9.75" bestFit="1" customWidth="1"/>
    <col min="4612" max="4612" width="8.125" bestFit="1" customWidth="1"/>
    <col min="4613" max="4613" width="16.75" bestFit="1" customWidth="1"/>
    <col min="4614" max="4614" width="3.125" customWidth="1"/>
    <col min="4615" max="4615" width="13.875" customWidth="1"/>
    <col min="4616" max="4616" width="5.875" customWidth="1"/>
    <col min="4617" max="4617" width="13.625" bestFit="1" customWidth="1"/>
    <col min="4618" max="4618" width="5.875" customWidth="1"/>
    <col min="4619" max="4619" width="13.875" customWidth="1"/>
    <col min="4620" max="4620" width="5.875" customWidth="1"/>
    <col min="4621" max="4621" width="13.625" bestFit="1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875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867" max="4867" width="9.75" bestFit="1" customWidth="1"/>
    <col min="4868" max="4868" width="8.125" bestFit="1" customWidth="1"/>
    <col min="4869" max="4869" width="16.75" bestFit="1" customWidth="1"/>
    <col min="4870" max="4870" width="3.125" customWidth="1"/>
    <col min="4871" max="4871" width="13.875" customWidth="1"/>
    <col min="4872" max="4872" width="5.875" customWidth="1"/>
    <col min="4873" max="4873" width="13.625" bestFit="1" customWidth="1"/>
    <col min="4874" max="4874" width="5.875" customWidth="1"/>
    <col min="4875" max="4875" width="13.875" customWidth="1"/>
    <col min="4876" max="4876" width="5.875" customWidth="1"/>
    <col min="4877" max="4877" width="13.625" bestFit="1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875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5123" max="5123" width="9.75" bestFit="1" customWidth="1"/>
    <col min="5124" max="5124" width="8.125" bestFit="1" customWidth="1"/>
    <col min="5125" max="5125" width="16.75" bestFit="1" customWidth="1"/>
    <col min="5126" max="5126" width="3.125" customWidth="1"/>
    <col min="5127" max="5127" width="13.875" customWidth="1"/>
    <col min="5128" max="5128" width="5.875" customWidth="1"/>
    <col min="5129" max="5129" width="13.625" bestFit="1" customWidth="1"/>
    <col min="5130" max="5130" width="5.875" customWidth="1"/>
    <col min="5131" max="5131" width="13.875" customWidth="1"/>
    <col min="5132" max="5132" width="5.875" customWidth="1"/>
    <col min="5133" max="5133" width="13.625" bestFit="1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875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379" max="5379" width="9.75" bestFit="1" customWidth="1"/>
    <col min="5380" max="5380" width="8.125" bestFit="1" customWidth="1"/>
    <col min="5381" max="5381" width="16.75" bestFit="1" customWidth="1"/>
    <col min="5382" max="5382" width="3.125" customWidth="1"/>
    <col min="5383" max="5383" width="13.875" customWidth="1"/>
    <col min="5384" max="5384" width="5.875" customWidth="1"/>
    <col min="5385" max="5385" width="13.625" bestFit="1" customWidth="1"/>
    <col min="5386" max="5386" width="5.875" customWidth="1"/>
    <col min="5387" max="5387" width="13.875" customWidth="1"/>
    <col min="5388" max="5388" width="5.875" customWidth="1"/>
    <col min="5389" max="5389" width="13.625" bestFit="1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875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635" max="5635" width="9.75" bestFit="1" customWidth="1"/>
    <col min="5636" max="5636" width="8.125" bestFit="1" customWidth="1"/>
    <col min="5637" max="5637" width="16.75" bestFit="1" customWidth="1"/>
    <col min="5638" max="5638" width="3.125" customWidth="1"/>
    <col min="5639" max="5639" width="13.875" customWidth="1"/>
    <col min="5640" max="5640" width="5.875" customWidth="1"/>
    <col min="5641" max="5641" width="13.625" bestFit="1" customWidth="1"/>
    <col min="5642" max="5642" width="5.875" customWidth="1"/>
    <col min="5643" max="5643" width="13.875" customWidth="1"/>
    <col min="5644" max="5644" width="5.875" customWidth="1"/>
    <col min="5645" max="5645" width="13.625" bestFit="1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875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891" max="5891" width="9.75" bestFit="1" customWidth="1"/>
    <col min="5892" max="5892" width="8.125" bestFit="1" customWidth="1"/>
    <col min="5893" max="5893" width="16.75" bestFit="1" customWidth="1"/>
    <col min="5894" max="5894" width="3.125" customWidth="1"/>
    <col min="5895" max="5895" width="13.875" customWidth="1"/>
    <col min="5896" max="5896" width="5.875" customWidth="1"/>
    <col min="5897" max="5897" width="13.625" bestFit="1" customWidth="1"/>
    <col min="5898" max="5898" width="5.875" customWidth="1"/>
    <col min="5899" max="5899" width="13.875" customWidth="1"/>
    <col min="5900" max="5900" width="5.875" customWidth="1"/>
    <col min="5901" max="5901" width="13.625" bestFit="1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875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6147" max="6147" width="9.75" bestFit="1" customWidth="1"/>
    <col min="6148" max="6148" width="8.125" bestFit="1" customWidth="1"/>
    <col min="6149" max="6149" width="16.75" bestFit="1" customWidth="1"/>
    <col min="6150" max="6150" width="3.125" customWidth="1"/>
    <col min="6151" max="6151" width="13.875" customWidth="1"/>
    <col min="6152" max="6152" width="5.875" customWidth="1"/>
    <col min="6153" max="6153" width="13.625" bestFit="1" customWidth="1"/>
    <col min="6154" max="6154" width="5.875" customWidth="1"/>
    <col min="6155" max="6155" width="13.875" customWidth="1"/>
    <col min="6156" max="6156" width="5.875" customWidth="1"/>
    <col min="6157" max="6157" width="13.625" bestFit="1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875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403" max="6403" width="9.75" bestFit="1" customWidth="1"/>
    <col min="6404" max="6404" width="8.125" bestFit="1" customWidth="1"/>
    <col min="6405" max="6405" width="16.75" bestFit="1" customWidth="1"/>
    <col min="6406" max="6406" width="3.125" customWidth="1"/>
    <col min="6407" max="6407" width="13.875" customWidth="1"/>
    <col min="6408" max="6408" width="5.875" customWidth="1"/>
    <col min="6409" max="6409" width="13.625" bestFit="1" customWidth="1"/>
    <col min="6410" max="6410" width="5.875" customWidth="1"/>
    <col min="6411" max="6411" width="13.875" customWidth="1"/>
    <col min="6412" max="6412" width="5.875" customWidth="1"/>
    <col min="6413" max="6413" width="13.625" bestFit="1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875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659" max="6659" width="9.75" bestFit="1" customWidth="1"/>
    <col min="6660" max="6660" width="8.125" bestFit="1" customWidth="1"/>
    <col min="6661" max="6661" width="16.75" bestFit="1" customWidth="1"/>
    <col min="6662" max="6662" width="3.125" customWidth="1"/>
    <col min="6663" max="6663" width="13.875" customWidth="1"/>
    <col min="6664" max="6664" width="5.875" customWidth="1"/>
    <col min="6665" max="6665" width="13.625" bestFit="1" customWidth="1"/>
    <col min="6666" max="6666" width="5.875" customWidth="1"/>
    <col min="6667" max="6667" width="13.875" customWidth="1"/>
    <col min="6668" max="6668" width="5.875" customWidth="1"/>
    <col min="6669" max="6669" width="13.625" bestFit="1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875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915" max="6915" width="9.75" bestFit="1" customWidth="1"/>
    <col min="6916" max="6916" width="8.125" bestFit="1" customWidth="1"/>
    <col min="6917" max="6917" width="16.75" bestFit="1" customWidth="1"/>
    <col min="6918" max="6918" width="3.125" customWidth="1"/>
    <col min="6919" max="6919" width="13.875" customWidth="1"/>
    <col min="6920" max="6920" width="5.875" customWidth="1"/>
    <col min="6921" max="6921" width="13.625" bestFit="1" customWidth="1"/>
    <col min="6922" max="6922" width="5.875" customWidth="1"/>
    <col min="6923" max="6923" width="13.875" customWidth="1"/>
    <col min="6924" max="6924" width="5.875" customWidth="1"/>
    <col min="6925" max="6925" width="13.625" bestFit="1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875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7171" max="7171" width="9.75" bestFit="1" customWidth="1"/>
    <col min="7172" max="7172" width="8.125" bestFit="1" customWidth="1"/>
    <col min="7173" max="7173" width="16.75" bestFit="1" customWidth="1"/>
    <col min="7174" max="7174" width="3.125" customWidth="1"/>
    <col min="7175" max="7175" width="13.875" customWidth="1"/>
    <col min="7176" max="7176" width="5.875" customWidth="1"/>
    <col min="7177" max="7177" width="13.625" bestFit="1" customWidth="1"/>
    <col min="7178" max="7178" width="5.875" customWidth="1"/>
    <col min="7179" max="7179" width="13.875" customWidth="1"/>
    <col min="7180" max="7180" width="5.875" customWidth="1"/>
    <col min="7181" max="7181" width="13.625" bestFit="1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875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427" max="7427" width="9.75" bestFit="1" customWidth="1"/>
    <col min="7428" max="7428" width="8.125" bestFit="1" customWidth="1"/>
    <col min="7429" max="7429" width="16.75" bestFit="1" customWidth="1"/>
    <col min="7430" max="7430" width="3.125" customWidth="1"/>
    <col min="7431" max="7431" width="13.875" customWidth="1"/>
    <col min="7432" max="7432" width="5.875" customWidth="1"/>
    <col min="7433" max="7433" width="13.625" bestFit="1" customWidth="1"/>
    <col min="7434" max="7434" width="5.875" customWidth="1"/>
    <col min="7435" max="7435" width="13.875" customWidth="1"/>
    <col min="7436" max="7436" width="5.875" customWidth="1"/>
    <col min="7437" max="7437" width="13.625" bestFit="1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875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683" max="7683" width="9.75" bestFit="1" customWidth="1"/>
    <col min="7684" max="7684" width="8.125" bestFit="1" customWidth="1"/>
    <col min="7685" max="7685" width="16.75" bestFit="1" customWidth="1"/>
    <col min="7686" max="7686" width="3.125" customWidth="1"/>
    <col min="7687" max="7687" width="13.875" customWidth="1"/>
    <col min="7688" max="7688" width="5.875" customWidth="1"/>
    <col min="7689" max="7689" width="13.625" bestFit="1" customWidth="1"/>
    <col min="7690" max="7690" width="5.875" customWidth="1"/>
    <col min="7691" max="7691" width="13.875" customWidth="1"/>
    <col min="7692" max="7692" width="5.875" customWidth="1"/>
    <col min="7693" max="7693" width="13.625" bestFit="1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875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939" max="7939" width="9.75" bestFit="1" customWidth="1"/>
    <col min="7940" max="7940" width="8.125" bestFit="1" customWidth="1"/>
    <col min="7941" max="7941" width="16.75" bestFit="1" customWidth="1"/>
    <col min="7942" max="7942" width="3.125" customWidth="1"/>
    <col min="7943" max="7943" width="13.875" customWidth="1"/>
    <col min="7944" max="7944" width="5.875" customWidth="1"/>
    <col min="7945" max="7945" width="13.625" bestFit="1" customWidth="1"/>
    <col min="7946" max="7946" width="5.875" customWidth="1"/>
    <col min="7947" max="7947" width="13.875" customWidth="1"/>
    <col min="7948" max="7948" width="5.875" customWidth="1"/>
    <col min="7949" max="7949" width="13.625" bestFit="1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875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8195" max="8195" width="9.75" bestFit="1" customWidth="1"/>
    <col min="8196" max="8196" width="8.125" bestFit="1" customWidth="1"/>
    <col min="8197" max="8197" width="16.75" bestFit="1" customWidth="1"/>
    <col min="8198" max="8198" width="3.125" customWidth="1"/>
    <col min="8199" max="8199" width="13.875" customWidth="1"/>
    <col min="8200" max="8200" width="5.875" customWidth="1"/>
    <col min="8201" max="8201" width="13.625" bestFit="1" customWidth="1"/>
    <col min="8202" max="8202" width="5.875" customWidth="1"/>
    <col min="8203" max="8203" width="13.875" customWidth="1"/>
    <col min="8204" max="8204" width="5.875" customWidth="1"/>
    <col min="8205" max="8205" width="13.625" bestFit="1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875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451" max="8451" width="9.75" bestFit="1" customWidth="1"/>
    <col min="8452" max="8452" width="8.125" bestFit="1" customWidth="1"/>
    <col min="8453" max="8453" width="16.75" bestFit="1" customWidth="1"/>
    <col min="8454" max="8454" width="3.125" customWidth="1"/>
    <col min="8455" max="8455" width="13.875" customWidth="1"/>
    <col min="8456" max="8456" width="5.875" customWidth="1"/>
    <col min="8457" max="8457" width="13.625" bestFit="1" customWidth="1"/>
    <col min="8458" max="8458" width="5.875" customWidth="1"/>
    <col min="8459" max="8459" width="13.875" customWidth="1"/>
    <col min="8460" max="8460" width="5.875" customWidth="1"/>
    <col min="8461" max="8461" width="13.625" bestFit="1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875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707" max="8707" width="9.75" bestFit="1" customWidth="1"/>
    <col min="8708" max="8708" width="8.125" bestFit="1" customWidth="1"/>
    <col min="8709" max="8709" width="16.75" bestFit="1" customWidth="1"/>
    <col min="8710" max="8710" width="3.125" customWidth="1"/>
    <col min="8711" max="8711" width="13.875" customWidth="1"/>
    <col min="8712" max="8712" width="5.875" customWidth="1"/>
    <col min="8713" max="8713" width="13.625" bestFit="1" customWidth="1"/>
    <col min="8714" max="8714" width="5.875" customWidth="1"/>
    <col min="8715" max="8715" width="13.875" customWidth="1"/>
    <col min="8716" max="8716" width="5.875" customWidth="1"/>
    <col min="8717" max="8717" width="13.625" bestFit="1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875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963" max="8963" width="9.75" bestFit="1" customWidth="1"/>
    <col min="8964" max="8964" width="8.125" bestFit="1" customWidth="1"/>
    <col min="8965" max="8965" width="16.75" bestFit="1" customWidth="1"/>
    <col min="8966" max="8966" width="3.125" customWidth="1"/>
    <col min="8967" max="8967" width="13.875" customWidth="1"/>
    <col min="8968" max="8968" width="5.875" customWidth="1"/>
    <col min="8969" max="8969" width="13.625" bestFit="1" customWidth="1"/>
    <col min="8970" max="8970" width="5.875" customWidth="1"/>
    <col min="8971" max="8971" width="13.875" customWidth="1"/>
    <col min="8972" max="8972" width="5.875" customWidth="1"/>
    <col min="8973" max="8973" width="13.625" bestFit="1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875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219" max="9219" width="9.75" bestFit="1" customWidth="1"/>
    <col min="9220" max="9220" width="8.125" bestFit="1" customWidth="1"/>
    <col min="9221" max="9221" width="16.75" bestFit="1" customWidth="1"/>
    <col min="9222" max="9222" width="3.125" customWidth="1"/>
    <col min="9223" max="9223" width="13.875" customWidth="1"/>
    <col min="9224" max="9224" width="5.875" customWidth="1"/>
    <col min="9225" max="9225" width="13.625" bestFit="1" customWidth="1"/>
    <col min="9226" max="9226" width="5.875" customWidth="1"/>
    <col min="9227" max="9227" width="13.875" customWidth="1"/>
    <col min="9228" max="9228" width="5.875" customWidth="1"/>
    <col min="9229" max="9229" width="13.625" bestFit="1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875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475" max="9475" width="9.75" bestFit="1" customWidth="1"/>
    <col min="9476" max="9476" width="8.125" bestFit="1" customWidth="1"/>
    <col min="9477" max="9477" width="16.75" bestFit="1" customWidth="1"/>
    <col min="9478" max="9478" width="3.125" customWidth="1"/>
    <col min="9479" max="9479" width="13.875" customWidth="1"/>
    <col min="9480" max="9480" width="5.875" customWidth="1"/>
    <col min="9481" max="9481" width="13.625" bestFit="1" customWidth="1"/>
    <col min="9482" max="9482" width="5.875" customWidth="1"/>
    <col min="9483" max="9483" width="13.875" customWidth="1"/>
    <col min="9484" max="9484" width="5.875" customWidth="1"/>
    <col min="9485" max="9485" width="13.625" bestFit="1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875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731" max="9731" width="9.75" bestFit="1" customWidth="1"/>
    <col min="9732" max="9732" width="8.125" bestFit="1" customWidth="1"/>
    <col min="9733" max="9733" width="16.75" bestFit="1" customWidth="1"/>
    <col min="9734" max="9734" width="3.125" customWidth="1"/>
    <col min="9735" max="9735" width="13.875" customWidth="1"/>
    <col min="9736" max="9736" width="5.875" customWidth="1"/>
    <col min="9737" max="9737" width="13.625" bestFit="1" customWidth="1"/>
    <col min="9738" max="9738" width="5.875" customWidth="1"/>
    <col min="9739" max="9739" width="13.875" customWidth="1"/>
    <col min="9740" max="9740" width="5.875" customWidth="1"/>
    <col min="9741" max="9741" width="13.625" bestFit="1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875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987" max="9987" width="9.75" bestFit="1" customWidth="1"/>
    <col min="9988" max="9988" width="8.125" bestFit="1" customWidth="1"/>
    <col min="9989" max="9989" width="16.75" bestFit="1" customWidth="1"/>
    <col min="9990" max="9990" width="3.125" customWidth="1"/>
    <col min="9991" max="9991" width="13.875" customWidth="1"/>
    <col min="9992" max="9992" width="5.875" customWidth="1"/>
    <col min="9993" max="9993" width="13.625" bestFit="1" customWidth="1"/>
    <col min="9994" max="9994" width="5.875" customWidth="1"/>
    <col min="9995" max="9995" width="13.875" customWidth="1"/>
    <col min="9996" max="9996" width="5.875" customWidth="1"/>
    <col min="9997" max="9997" width="13.625" bestFit="1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875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243" max="10243" width="9.75" bestFit="1" customWidth="1"/>
    <col min="10244" max="10244" width="8.125" bestFit="1" customWidth="1"/>
    <col min="10245" max="10245" width="16.75" bestFit="1" customWidth="1"/>
    <col min="10246" max="10246" width="3.125" customWidth="1"/>
    <col min="10247" max="10247" width="13.875" customWidth="1"/>
    <col min="10248" max="10248" width="5.875" customWidth="1"/>
    <col min="10249" max="10249" width="13.625" bestFit="1" customWidth="1"/>
    <col min="10250" max="10250" width="5.875" customWidth="1"/>
    <col min="10251" max="10251" width="13.875" customWidth="1"/>
    <col min="10252" max="10252" width="5.875" customWidth="1"/>
    <col min="10253" max="10253" width="13.625" bestFit="1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875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499" max="10499" width="9.75" bestFit="1" customWidth="1"/>
    <col min="10500" max="10500" width="8.125" bestFit="1" customWidth="1"/>
    <col min="10501" max="10501" width="16.75" bestFit="1" customWidth="1"/>
    <col min="10502" max="10502" width="3.125" customWidth="1"/>
    <col min="10503" max="10503" width="13.875" customWidth="1"/>
    <col min="10504" max="10504" width="5.875" customWidth="1"/>
    <col min="10505" max="10505" width="13.625" bestFit="1" customWidth="1"/>
    <col min="10506" max="10506" width="5.875" customWidth="1"/>
    <col min="10507" max="10507" width="13.875" customWidth="1"/>
    <col min="10508" max="10508" width="5.875" customWidth="1"/>
    <col min="10509" max="10509" width="13.625" bestFit="1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875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755" max="10755" width="9.75" bestFit="1" customWidth="1"/>
    <col min="10756" max="10756" width="8.125" bestFit="1" customWidth="1"/>
    <col min="10757" max="10757" width="16.75" bestFit="1" customWidth="1"/>
    <col min="10758" max="10758" width="3.125" customWidth="1"/>
    <col min="10759" max="10759" width="13.875" customWidth="1"/>
    <col min="10760" max="10760" width="5.875" customWidth="1"/>
    <col min="10761" max="10761" width="13.625" bestFit="1" customWidth="1"/>
    <col min="10762" max="10762" width="5.875" customWidth="1"/>
    <col min="10763" max="10763" width="13.875" customWidth="1"/>
    <col min="10764" max="10764" width="5.875" customWidth="1"/>
    <col min="10765" max="10765" width="13.625" bestFit="1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875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1011" max="11011" width="9.75" bestFit="1" customWidth="1"/>
    <col min="11012" max="11012" width="8.125" bestFit="1" customWidth="1"/>
    <col min="11013" max="11013" width="16.75" bestFit="1" customWidth="1"/>
    <col min="11014" max="11014" width="3.125" customWidth="1"/>
    <col min="11015" max="11015" width="13.875" customWidth="1"/>
    <col min="11016" max="11016" width="5.875" customWidth="1"/>
    <col min="11017" max="11017" width="13.625" bestFit="1" customWidth="1"/>
    <col min="11018" max="11018" width="5.875" customWidth="1"/>
    <col min="11019" max="11019" width="13.875" customWidth="1"/>
    <col min="11020" max="11020" width="5.875" customWidth="1"/>
    <col min="11021" max="11021" width="13.625" bestFit="1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875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267" max="11267" width="9.75" bestFit="1" customWidth="1"/>
    <col min="11268" max="11268" width="8.125" bestFit="1" customWidth="1"/>
    <col min="11269" max="11269" width="16.75" bestFit="1" customWidth="1"/>
    <col min="11270" max="11270" width="3.125" customWidth="1"/>
    <col min="11271" max="11271" width="13.875" customWidth="1"/>
    <col min="11272" max="11272" width="5.875" customWidth="1"/>
    <col min="11273" max="11273" width="13.625" bestFit="1" customWidth="1"/>
    <col min="11274" max="11274" width="5.875" customWidth="1"/>
    <col min="11275" max="11275" width="13.875" customWidth="1"/>
    <col min="11276" max="11276" width="5.875" customWidth="1"/>
    <col min="11277" max="11277" width="13.625" bestFit="1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875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523" max="11523" width="9.75" bestFit="1" customWidth="1"/>
    <col min="11524" max="11524" width="8.125" bestFit="1" customWidth="1"/>
    <col min="11525" max="11525" width="16.75" bestFit="1" customWidth="1"/>
    <col min="11526" max="11526" width="3.125" customWidth="1"/>
    <col min="11527" max="11527" width="13.875" customWidth="1"/>
    <col min="11528" max="11528" width="5.875" customWidth="1"/>
    <col min="11529" max="11529" width="13.625" bestFit="1" customWidth="1"/>
    <col min="11530" max="11530" width="5.875" customWidth="1"/>
    <col min="11531" max="11531" width="13.875" customWidth="1"/>
    <col min="11532" max="11532" width="5.875" customWidth="1"/>
    <col min="11533" max="11533" width="13.625" bestFit="1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875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779" max="11779" width="9.75" bestFit="1" customWidth="1"/>
    <col min="11780" max="11780" width="8.125" bestFit="1" customWidth="1"/>
    <col min="11781" max="11781" width="16.75" bestFit="1" customWidth="1"/>
    <col min="11782" max="11782" width="3.125" customWidth="1"/>
    <col min="11783" max="11783" width="13.875" customWidth="1"/>
    <col min="11784" max="11784" width="5.875" customWidth="1"/>
    <col min="11785" max="11785" width="13.625" bestFit="1" customWidth="1"/>
    <col min="11786" max="11786" width="5.875" customWidth="1"/>
    <col min="11787" max="11787" width="13.875" customWidth="1"/>
    <col min="11788" max="11788" width="5.875" customWidth="1"/>
    <col min="11789" max="11789" width="13.625" bestFit="1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875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2035" max="12035" width="9.75" bestFit="1" customWidth="1"/>
    <col min="12036" max="12036" width="8.125" bestFit="1" customWidth="1"/>
    <col min="12037" max="12037" width="16.75" bestFit="1" customWidth="1"/>
    <col min="12038" max="12038" width="3.125" customWidth="1"/>
    <col min="12039" max="12039" width="13.875" customWidth="1"/>
    <col min="12040" max="12040" width="5.875" customWidth="1"/>
    <col min="12041" max="12041" width="13.625" bestFit="1" customWidth="1"/>
    <col min="12042" max="12042" width="5.875" customWidth="1"/>
    <col min="12043" max="12043" width="13.875" customWidth="1"/>
    <col min="12044" max="12044" width="5.875" customWidth="1"/>
    <col min="12045" max="12045" width="13.625" bestFit="1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875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291" max="12291" width="9.75" bestFit="1" customWidth="1"/>
    <col min="12292" max="12292" width="8.125" bestFit="1" customWidth="1"/>
    <col min="12293" max="12293" width="16.75" bestFit="1" customWidth="1"/>
    <col min="12294" max="12294" width="3.125" customWidth="1"/>
    <col min="12295" max="12295" width="13.875" customWidth="1"/>
    <col min="12296" max="12296" width="5.875" customWidth="1"/>
    <col min="12297" max="12297" width="13.625" bestFit="1" customWidth="1"/>
    <col min="12298" max="12298" width="5.875" customWidth="1"/>
    <col min="12299" max="12299" width="13.875" customWidth="1"/>
    <col min="12300" max="12300" width="5.875" customWidth="1"/>
    <col min="12301" max="12301" width="13.625" bestFit="1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875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547" max="12547" width="9.75" bestFit="1" customWidth="1"/>
    <col min="12548" max="12548" width="8.125" bestFit="1" customWidth="1"/>
    <col min="12549" max="12549" width="16.75" bestFit="1" customWidth="1"/>
    <col min="12550" max="12550" width="3.125" customWidth="1"/>
    <col min="12551" max="12551" width="13.875" customWidth="1"/>
    <col min="12552" max="12552" width="5.875" customWidth="1"/>
    <col min="12553" max="12553" width="13.625" bestFit="1" customWidth="1"/>
    <col min="12554" max="12554" width="5.875" customWidth="1"/>
    <col min="12555" max="12555" width="13.875" customWidth="1"/>
    <col min="12556" max="12556" width="5.875" customWidth="1"/>
    <col min="12557" max="12557" width="13.625" bestFit="1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875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803" max="12803" width="9.75" bestFit="1" customWidth="1"/>
    <col min="12804" max="12804" width="8.125" bestFit="1" customWidth="1"/>
    <col min="12805" max="12805" width="16.75" bestFit="1" customWidth="1"/>
    <col min="12806" max="12806" width="3.125" customWidth="1"/>
    <col min="12807" max="12807" width="13.875" customWidth="1"/>
    <col min="12808" max="12808" width="5.875" customWidth="1"/>
    <col min="12809" max="12809" width="13.625" bestFit="1" customWidth="1"/>
    <col min="12810" max="12810" width="5.875" customWidth="1"/>
    <col min="12811" max="12811" width="13.875" customWidth="1"/>
    <col min="12812" max="12812" width="5.875" customWidth="1"/>
    <col min="12813" max="12813" width="13.625" bestFit="1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875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3059" max="13059" width="9.75" bestFit="1" customWidth="1"/>
    <col min="13060" max="13060" width="8.125" bestFit="1" customWidth="1"/>
    <col min="13061" max="13061" width="16.75" bestFit="1" customWidth="1"/>
    <col min="13062" max="13062" width="3.125" customWidth="1"/>
    <col min="13063" max="13063" width="13.875" customWidth="1"/>
    <col min="13064" max="13064" width="5.875" customWidth="1"/>
    <col min="13065" max="13065" width="13.625" bestFit="1" customWidth="1"/>
    <col min="13066" max="13066" width="5.875" customWidth="1"/>
    <col min="13067" max="13067" width="13.875" customWidth="1"/>
    <col min="13068" max="13068" width="5.875" customWidth="1"/>
    <col min="13069" max="13069" width="13.625" bestFit="1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875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315" max="13315" width="9.75" bestFit="1" customWidth="1"/>
    <col min="13316" max="13316" width="8.125" bestFit="1" customWidth="1"/>
    <col min="13317" max="13317" width="16.75" bestFit="1" customWidth="1"/>
    <col min="13318" max="13318" width="3.125" customWidth="1"/>
    <col min="13319" max="13319" width="13.875" customWidth="1"/>
    <col min="13320" max="13320" width="5.875" customWidth="1"/>
    <col min="13321" max="13321" width="13.625" bestFit="1" customWidth="1"/>
    <col min="13322" max="13322" width="5.875" customWidth="1"/>
    <col min="13323" max="13323" width="13.875" customWidth="1"/>
    <col min="13324" max="13324" width="5.875" customWidth="1"/>
    <col min="13325" max="13325" width="13.625" bestFit="1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875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571" max="13571" width="9.75" bestFit="1" customWidth="1"/>
    <col min="13572" max="13572" width="8.125" bestFit="1" customWidth="1"/>
    <col min="13573" max="13573" width="16.75" bestFit="1" customWidth="1"/>
    <col min="13574" max="13574" width="3.125" customWidth="1"/>
    <col min="13575" max="13575" width="13.875" customWidth="1"/>
    <col min="13576" max="13576" width="5.875" customWidth="1"/>
    <col min="13577" max="13577" width="13.625" bestFit="1" customWidth="1"/>
    <col min="13578" max="13578" width="5.875" customWidth="1"/>
    <col min="13579" max="13579" width="13.875" customWidth="1"/>
    <col min="13580" max="13580" width="5.875" customWidth="1"/>
    <col min="13581" max="13581" width="13.625" bestFit="1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875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827" max="13827" width="9.75" bestFit="1" customWidth="1"/>
    <col min="13828" max="13828" width="8.125" bestFit="1" customWidth="1"/>
    <col min="13829" max="13829" width="16.75" bestFit="1" customWidth="1"/>
    <col min="13830" max="13830" width="3.125" customWidth="1"/>
    <col min="13831" max="13831" width="13.875" customWidth="1"/>
    <col min="13832" max="13832" width="5.875" customWidth="1"/>
    <col min="13833" max="13833" width="13.625" bestFit="1" customWidth="1"/>
    <col min="13834" max="13834" width="5.875" customWidth="1"/>
    <col min="13835" max="13835" width="13.875" customWidth="1"/>
    <col min="13836" max="13836" width="5.875" customWidth="1"/>
    <col min="13837" max="13837" width="13.625" bestFit="1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875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4083" max="14083" width="9.75" bestFit="1" customWidth="1"/>
    <col min="14084" max="14084" width="8.125" bestFit="1" customWidth="1"/>
    <col min="14085" max="14085" width="16.75" bestFit="1" customWidth="1"/>
    <col min="14086" max="14086" width="3.125" customWidth="1"/>
    <col min="14087" max="14087" width="13.875" customWidth="1"/>
    <col min="14088" max="14088" width="5.875" customWidth="1"/>
    <col min="14089" max="14089" width="13.625" bestFit="1" customWidth="1"/>
    <col min="14090" max="14090" width="5.875" customWidth="1"/>
    <col min="14091" max="14091" width="13.875" customWidth="1"/>
    <col min="14092" max="14092" width="5.875" customWidth="1"/>
    <col min="14093" max="14093" width="13.625" bestFit="1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875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339" max="14339" width="9.75" bestFit="1" customWidth="1"/>
    <col min="14340" max="14340" width="8.125" bestFit="1" customWidth="1"/>
    <col min="14341" max="14341" width="16.75" bestFit="1" customWidth="1"/>
    <col min="14342" max="14342" width="3.125" customWidth="1"/>
    <col min="14343" max="14343" width="13.875" customWidth="1"/>
    <col min="14344" max="14344" width="5.875" customWidth="1"/>
    <col min="14345" max="14345" width="13.625" bestFit="1" customWidth="1"/>
    <col min="14346" max="14346" width="5.875" customWidth="1"/>
    <col min="14347" max="14347" width="13.875" customWidth="1"/>
    <col min="14348" max="14348" width="5.875" customWidth="1"/>
    <col min="14349" max="14349" width="13.625" bestFit="1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875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595" max="14595" width="9.75" bestFit="1" customWidth="1"/>
    <col min="14596" max="14596" width="8.125" bestFit="1" customWidth="1"/>
    <col min="14597" max="14597" width="16.75" bestFit="1" customWidth="1"/>
    <col min="14598" max="14598" width="3.125" customWidth="1"/>
    <col min="14599" max="14599" width="13.875" customWidth="1"/>
    <col min="14600" max="14600" width="5.875" customWidth="1"/>
    <col min="14601" max="14601" width="13.625" bestFit="1" customWidth="1"/>
    <col min="14602" max="14602" width="5.875" customWidth="1"/>
    <col min="14603" max="14603" width="13.875" customWidth="1"/>
    <col min="14604" max="14604" width="5.875" customWidth="1"/>
    <col min="14605" max="14605" width="13.625" bestFit="1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875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851" max="14851" width="9.75" bestFit="1" customWidth="1"/>
    <col min="14852" max="14852" width="8.125" bestFit="1" customWidth="1"/>
    <col min="14853" max="14853" width="16.75" bestFit="1" customWidth="1"/>
    <col min="14854" max="14854" width="3.125" customWidth="1"/>
    <col min="14855" max="14855" width="13.875" customWidth="1"/>
    <col min="14856" max="14856" width="5.875" customWidth="1"/>
    <col min="14857" max="14857" width="13.625" bestFit="1" customWidth="1"/>
    <col min="14858" max="14858" width="5.875" customWidth="1"/>
    <col min="14859" max="14859" width="13.875" customWidth="1"/>
    <col min="14860" max="14860" width="5.875" customWidth="1"/>
    <col min="14861" max="14861" width="13.625" bestFit="1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875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5107" max="15107" width="9.75" bestFit="1" customWidth="1"/>
    <col min="15108" max="15108" width="8.125" bestFit="1" customWidth="1"/>
    <col min="15109" max="15109" width="16.75" bestFit="1" customWidth="1"/>
    <col min="15110" max="15110" width="3.125" customWidth="1"/>
    <col min="15111" max="15111" width="13.875" customWidth="1"/>
    <col min="15112" max="15112" width="5.875" customWidth="1"/>
    <col min="15113" max="15113" width="13.625" bestFit="1" customWidth="1"/>
    <col min="15114" max="15114" width="5.875" customWidth="1"/>
    <col min="15115" max="15115" width="13.875" customWidth="1"/>
    <col min="15116" max="15116" width="5.875" customWidth="1"/>
    <col min="15117" max="15117" width="13.625" bestFit="1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875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363" max="15363" width="9.75" bestFit="1" customWidth="1"/>
    <col min="15364" max="15364" width="8.125" bestFit="1" customWidth="1"/>
    <col min="15365" max="15365" width="16.75" bestFit="1" customWidth="1"/>
    <col min="15366" max="15366" width="3.125" customWidth="1"/>
    <col min="15367" max="15367" width="13.875" customWidth="1"/>
    <col min="15368" max="15368" width="5.875" customWidth="1"/>
    <col min="15369" max="15369" width="13.625" bestFit="1" customWidth="1"/>
    <col min="15370" max="15370" width="5.875" customWidth="1"/>
    <col min="15371" max="15371" width="13.875" customWidth="1"/>
    <col min="15372" max="15372" width="5.875" customWidth="1"/>
    <col min="15373" max="15373" width="13.625" bestFit="1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875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619" max="15619" width="9.75" bestFit="1" customWidth="1"/>
    <col min="15620" max="15620" width="8.125" bestFit="1" customWidth="1"/>
    <col min="15621" max="15621" width="16.75" bestFit="1" customWidth="1"/>
    <col min="15622" max="15622" width="3.125" customWidth="1"/>
    <col min="15623" max="15623" width="13.875" customWidth="1"/>
    <col min="15624" max="15624" width="5.875" customWidth="1"/>
    <col min="15625" max="15625" width="13.625" bestFit="1" customWidth="1"/>
    <col min="15626" max="15626" width="5.875" customWidth="1"/>
    <col min="15627" max="15627" width="13.875" customWidth="1"/>
    <col min="15628" max="15628" width="5.875" customWidth="1"/>
    <col min="15629" max="15629" width="13.625" bestFit="1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875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875" max="15875" width="9.75" bestFit="1" customWidth="1"/>
    <col min="15876" max="15876" width="8.125" bestFit="1" customWidth="1"/>
    <col min="15877" max="15877" width="16.75" bestFit="1" customWidth="1"/>
    <col min="15878" max="15878" width="3.125" customWidth="1"/>
    <col min="15879" max="15879" width="13.875" customWidth="1"/>
    <col min="15880" max="15880" width="5.875" customWidth="1"/>
    <col min="15881" max="15881" width="13.625" bestFit="1" customWidth="1"/>
    <col min="15882" max="15882" width="5.875" customWidth="1"/>
    <col min="15883" max="15883" width="13.875" customWidth="1"/>
    <col min="15884" max="15884" width="5.875" customWidth="1"/>
    <col min="15885" max="15885" width="13.625" bestFit="1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875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6131" max="16131" width="9.75" bestFit="1" customWidth="1"/>
    <col min="16132" max="16132" width="8.125" bestFit="1" customWidth="1"/>
    <col min="16133" max="16133" width="16.75" bestFit="1" customWidth="1"/>
    <col min="16134" max="16134" width="3.125" customWidth="1"/>
    <col min="16135" max="16135" width="13.875" customWidth="1"/>
    <col min="16136" max="16136" width="5.875" customWidth="1"/>
    <col min="16137" max="16137" width="13.625" bestFit="1" customWidth="1"/>
    <col min="16138" max="16138" width="5.875" customWidth="1"/>
    <col min="16139" max="16139" width="13.875" customWidth="1"/>
    <col min="16140" max="16140" width="5.875" customWidth="1"/>
    <col min="16141" max="16141" width="13.625" bestFit="1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875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</cols>
  <sheetData>
    <row r="1" spans="1:46" s="10" customFormat="1" ht="27" customHeight="1" x14ac:dyDescent="0.2">
      <c r="A1" s="104" t="s">
        <v>42</v>
      </c>
      <c r="B1" s="105"/>
      <c r="C1" s="104" t="s">
        <v>43</v>
      </c>
      <c r="E1" s="92" t="s">
        <v>2</v>
      </c>
      <c r="F1" s="93"/>
      <c r="G1" s="92" t="s">
        <v>44</v>
      </c>
      <c r="H1" s="93"/>
      <c r="I1" s="92" t="s">
        <v>7</v>
      </c>
      <c r="J1" s="93"/>
      <c r="K1" s="92" t="s">
        <v>10</v>
      </c>
      <c r="L1" s="93"/>
      <c r="M1" s="92" t="s">
        <v>166</v>
      </c>
      <c r="N1" s="93"/>
      <c r="O1" s="92" t="s">
        <v>13</v>
      </c>
      <c r="P1" s="93"/>
      <c r="Q1" s="92" t="s">
        <v>15</v>
      </c>
      <c r="R1" s="93"/>
      <c r="S1" s="92" t="s">
        <v>162</v>
      </c>
      <c r="T1" s="93"/>
      <c r="U1" s="92" t="s">
        <v>17</v>
      </c>
      <c r="V1" s="93"/>
      <c r="W1" s="92" t="s">
        <v>20</v>
      </c>
      <c r="X1" s="93"/>
      <c r="Y1" s="92" t="s">
        <v>25</v>
      </c>
      <c r="Z1" s="93"/>
      <c r="AA1" s="92" t="s">
        <v>22</v>
      </c>
      <c r="AB1" s="93"/>
      <c r="AC1" s="92" t="s">
        <v>29</v>
      </c>
      <c r="AD1" s="93"/>
      <c r="AE1" s="92" t="s">
        <v>163</v>
      </c>
      <c r="AF1" s="93"/>
      <c r="AG1" s="92" t="s">
        <v>31</v>
      </c>
      <c r="AH1" s="93"/>
      <c r="AI1" s="92" t="s">
        <v>32</v>
      </c>
      <c r="AJ1" s="93"/>
      <c r="AK1" s="92" t="s">
        <v>168</v>
      </c>
      <c r="AL1" s="93"/>
      <c r="AM1" s="92" t="s">
        <v>235</v>
      </c>
      <c r="AN1" s="93"/>
      <c r="AO1" s="92" t="s">
        <v>238</v>
      </c>
      <c r="AP1" s="93"/>
      <c r="AQ1" s="92" t="s">
        <v>159</v>
      </c>
      <c r="AR1" s="93"/>
      <c r="AS1" s="92" t="s">
        <v>39</v>
      </c>
      <c r="AT1" s="93"/>
    </row>
    <row r="2" spans="1:46" x14ac:dyDescent="0.2">
      <c r="A2" s="88">
        <v>46039</v>
      </c>
      <c r="B2" s="89" t="s">
        <v>45</v>
      </c>
      <c r="C2" s="90" t="s">
        <v>46</v>
      </c>
      <c r="E2" s="27" t="s">
        <v>198</v>
      </c>
      <c r="F2" s="26">
        <v>27.8</v>
      </c>
      <c r="G2" s="27" t="s">
        <v>169</v>
      </c>
      <c r="H2" s="26">
        <v>28.5</v>
      </c>
      <c r="I2" s="27" t="s">
        <v>169</v>
      </c>
      <c r="J2" s="26">
        <v>28.5</v>
      </c>
      <c r="K2" s="27" t="s">
        <v>169</v>
      </c>
      <c r="L2" s="26">
        <v>28.5</v>
      </c>
      <c r="M2" s="113" t="s">
        <v>199</v>
      </c>
      <c r="N2" s="114">
        <v>4.0999999999999996</v>
      </c>
      <c r="O2" s="27" t="s">
        <v>171</v>
      </c>
      <c r="P2" s="26">
        <v>29</v>
      </c>
      <c r="Q2" s="27" t="s">
        <v>169</v>
      </c>
      <c r="R2" s="26">
        <v>28.5</v>
      </c>
      <c r="S2" s="27" t="s">
        <v>171</v>
      </c>
      <c r="T2" s="26">
        <v>29</v>
      </c>
      <c r="U2" s="27" t="s">
        <v>171</v>
      </c>
      <c r="V2" s="26">
        <v>29</v>
      </c>
      <c r="W2" s="27" t="s">
        <v>169</v>
      </c>
      <c r="X2" s="26">
        <v>28.5</v>
      </c>
      <c r="Y2" s="113" t="s">
        <v>183</v>
      </c>
      <c r="Z2" s="114">
        <v>5</v>
      </c>
      <c r="AA2" s="27" t="s">
        <v>169</v>
      </c>
      <c r="AB2" s="26">
        <v>28.5</v>
      </c>
      <c r="AC2" s="27" t="s">
        <v>169</v>
      </c>
      <c r="AD2" s="26">
        <v>28.5</v>
      </c>
      <c r="AE2" s="27" t="s">
        <v>171</v>
      </c>
      <c r="AF2" s="26">
        <v>29</v>
      </c>
      <c r="AG2" s="27" t="s">
        <v>202</v>
      </c>
      <c r="AH2" s="26">
        <v>31.3</v>
      </c>
      <c r="AI2" s="113" t="s">
        <v>199</v>
      </c>
      <c r="AJ2" s="114">
        <v>4.0999999999999996</v>
      </c>
      <c r="AK2" s="27" t="s">
        <v>171</v>
      </c>
      <c r="AL2" s="26">
        <v>29</v>
      </c>
      <c r="AM2" s="113" t="s">
        <v>199</v>
      </c>
      <c r="AN2" s="114">
        <v>4.0999999999999996</v>
      </c>
      <c r="AO2" s="27" t="s">
        <v>169</v>
      </c>
      <c r="AP2" s="26">
        <v>28.5</v>
      </c>
      <c r="AQ2" s="27" t="s">
        <v>169</v>
      </c>
      <c r="AR2" s="26">
        <v>28.5</v>
      </c>
      <c r="AS2" s="113" t="s">
        <v>182</v>
      </c>
      <c r="AT2" s="114">
        <v>5.7</v>
      </c>
    </row>
    <row r="3" spans="1:46" x14ac:dyDescent="0.2">
      <c r="A3" s="12"/>
      <c r="B3" s="13"/>
      <c r="C3" s="14"/>
      <c r="E3" s="27" t="s">
        <v>171</v>
      </c>
      <c r="F3" s="26">
        <v>29</v>
      </c>
      <c r="G3" s="113" t="s">
        <v>228</v>
      </c>
      <c r="H3" s="114">
        <v>4.9000000000000004</v>
      </c>
      <c r="I3" s="113" t="s">
        <v>226</v>
      </c>
      <c r="J3" s="114">
        <v>6.1</v>
      </c>
      <c r="K3" s="113" t="s">
        <v>224</v>
      </c>
      <c r="L3" s="114">
        <v>3</v>
      </c>
      <c r="M3" s="27" t="s">
        <v>171</v>
      </c>
      <c r="N3" s="26">
        <v>29</v>
      </c>
      <c r="O3" s="113" t="s">
        <v>193</v>
      </c>
      <c r="P3" s="114">
        <v>8.1999999999999993</v>
      </c>
      <c r="Q3" s="27" t="s">
        <v>171</v>
      </c>
      <c r="R3" s="26">
        <v>29</v>
      </c>
      <c r="S3" s="113" t="s">
        <v>181</v>
      </c>
      <c r="T3" s="114">
        <v>11.5</v>
      </c>
      <c r="U3" s="113" t="s">
        <v>218</v>
      </c>
      <c r="V3" s="114">
        <v>2.8</v>
      </c>
      <c r="W3" s="27" t="s">
        <v>213</v>
      </c>
      <c r="X3" s="26">
        <v>27.6</v>
      </c>
      <c r="Y3" s="27" t="s">
        <v>189</v>
      </c>
      <c r="Z3" s="26">
        <v>32.700000000000003</v>
      </c>
      <c r="AA3" s="27" t="s">
        <v>197</v>
      </c>
      <c r="AB3" s="26">
        <v>32.299999999999997</v>
      </c>
      <c r="AC3" s="113" t="s">
        <v>206</v>
      </c>
      <c r="AD3" s="114">
        <v>9.6999999999999993</v>
      </c>
      <c r="AE3" s="27" t="s">
        <v>189</v>
      </c>
      <c r="AF3" s="26">
        <v>32.700000000000003</v>
      </c>
      <c r="AG3" s="113" t="s">
        <v>204</v>
      </c>
      <c r="AH3" s="114">
        <v>4.2</v>
      </c>
      <c r="AI3" s="27" t="s">
        <v>198</v>
      </c>
      <c r="AJ3" s="26">
        <v>27.8</v>
      </c>
      <c r="AK3" s="27" t="s">
        <v>195</v>
      </c>
      <c r="AL3" s="26">
        <v>36.1</v>
      </c>
      <c r="AM3" s="113" t="s">
        <v>236</v>
      </c>
      <c r="AN3" s="114">
        <v>7.9</v>
      </c>
      <c r="AO3" s="113" t="s">
        <v>183</v>
      </c>
      <c r="AP3" s="114">
        <v>5</v>
      </c>
      <c r="AQ3" s="27" t="s">
        <v>171</v>
      </c>
      <c r="AR3" s="26">
        <v>29</v>
      </c>
      <c r="AS3" s="113" t="s">
        <v>181</v>
      </c>
      <c r="AT3" s="114">
        <v>11.5</v>
      </c>
    </row>
    <row r="4" spans="1:46" x14ac:dyDescent="0.2">
      <c r="A4" s="12"/>
      <c r="B4" s="13"/>
      <c r="C4" s="14"/>
      <c r="E4" s="113" t="s">
        <v>228</v>
      </c>
      <c r="F4" s="114">
        <v>4.9000000000000004</v>
      </c>
      <c r="G4" s="27" t="s">
        <v>186</v>
      </c>
      <c r="H4" s="26">
        <v>26</v>
      </c>
      <c r="I4" s="113" t="s">
        <v>210</v>
      </c>
      <c r="J4" s="114">
        <v>5.4</v>
      </c>
      <c r="K4" s="27" t="s">
        <v>187</v>
      </c>
      <c r="L4" s="26">
        <v>35.299999999999997</v>
      </c>
      <c r="M4" s="113" t="s">
        <v>224</v>
      </c>
      <c r="N4" s="114">
        <v>3</v>
      </c>
      <c r="O4" s="113" t="s">
        <v>204</v>
      </c>
      <c r="P4" s="114">
        <v>4.2</v>
      </c>
      <c r="Q4" s="27" t="s">
        <v>195</v>
      </c>
      <c r="R4" s="26">
        <v>36.1</v>
      </c>
      <c r="S4" s="113" t="s">
        <v>204</v>
      </c>
      <c r="T4" s="114">
        <v>4.2</v>
      </c>
      <c r="U4" s="27" t="s">
        <v>177</v>
      </c>
      <c r="V4" s="26">
        <v>25</v>
      </c>
      <c r="W4" s="27" t="s">
        <v>212</v>
      </c>
      <c r="X4" s="26">
        <v>34.4</v>
      </c>
      <c r="Y4" s="113" t="s">
        <v>211</v>
      </c>
      <c r="Z4" s="114">
        <v>9</v>
      </c>
      <c r="AA4" s="27" t="s">
        <v>203</v>
      </c>
      <c r="AB4" s="26">
        <v>28.1</v>
      </c>
      <c r="AC4" s="27" t="s">
        <v>177</v>
      </c>
      <c r="AD4" s="26">
        <v>25</v>
      </c>
      <c r="AE4" s="113" t="s">
        <v>190</v>
      </c>
      <c r="AF4" s="114">
        <v>4.7</v>
      </c>
      <c r="AG4" s="27" t="s">
        <v>203</v>
      </c>
      <c r="AH4" s="26">
        <v>28.1</v>
      </c>
      <c r="AI4" s="27" t="s">
        <v>189</v>
      </c>
      <c r="AJ4" s="26">
        <v>32.700000000000003</v>
      </c>
      <c r="AK4" s="27" t="s">
        <v>178</v>
      </c>
      <c r="AL4" s="26">
        <v>27.9</v>
      </c>
      <c r="AM4" s="27" t="s">
        <v>171</v>
      </c>
      <c r="AN4" s="26">
        <v>29</v>
      </c>
      <c r="AO4" s="27" t="s">
        <v>187</v>
      </c>
      <c r="AP4" s="26">
        <v>35.299999999999997</v>
      </c>
      <c r="AQ4" s="113" t="s">
        <v>172</v>
      </c>
      <c r="AR4" s="114">
        <v>6.6</v>
      </c>
      <c r="AS4" s="27" t="s">
        <v>180</v>
      </c>
      <c r="AT4" s="26">
        <v>26</v>
      </c>
    </row>
    <row r="5" spans="1:46" x14ac:dyDescent="0.2">
      <c r="A5" s="12"/>
      <c r="B5" s="13"/>
      <c r="C5" s="14"/>
      <c r="E5" s="27" t="s">
        <v>184</v>
      </c>
      <c r="F5" s="26">
        <v>21.4</v>
      </c>
      <c r="G5" s="113" t="s">
        <v>210</v>
      </c>
      <c r="H5" s="114">
        <v>5.4</v>
      </c>
      <c r="I5" s="113" t="s">
        <v>172</v>
      </c>
      <c r="J5" s="114">
        <v>6.6</v>
      </c>
      <c r="K5" s="27" t="s">
        <v>178</v>
      </c>
      <c r="L5" s="26">
        <v>27.9</v>
      </c>
      <c r="M5" s="27" t="s">
        <v>177</v>
      </c>
      <c r="N5" s="26">
        <v>25</v>
      </c>
      <c r="O5" s="27" t="s">
        <v>178</v>
      </c>
      <c r="P5" s="26">
        <v>27.9</v>
      </c>
      <c r="Q5" s="113" t="s">
        <v>221</v>
      </c>
      <c r="R5" s="114">
        <v>0.8</v>
      </c>
      <c r="S5" s="27" t="s">
        <v>184</v>
      </c>
      <c r="T5" s="26">
        <v>21.4</v>
      </c>
      <c r="U5" s="27" t="s">
        <v>217</v>
      </c>
      <c r="V5" s="26">
        <v>30.9</v>
      </c>
      <c r="W5" s="27" t="s">
        <v>215</v>
      </c>
      <c r="X5" s="26">
        <v>22.6</v>
      </c>
      <c r="Y5" s="27" t="s">
        <v>212</v>
      </c>
      <c r="Z5" s="26">
        <v>34.4</v>
      </c>
      <c r="AA5" s="27" t="s">
        <v>208</v>
      </c>
      <c r="AB5" s="26">
        <v>28.6</v>
      </c>
      <c r="AC5" s="113" t="s">
        <v>185</v>
      </c>
      <c r="AD5" s="114">
        <v>9.1</v>
      </c>
      <c r="AE5" s="113" t="s">
        <v>193</v>
      </c>
      <c r="AF5" s="114">
        <v>8.1999999999999993</v>
      </c>
      <c r="AG5" s="27" t="s">
        <v>184</v>
      </c>
      <c r="AH5" s="26">
        <v>21.4</v>
      </c>
      <c r="AI5" s="113" t="s">
        <v>193</v>
      </c>
      <c r="AJ5" s="114">
        <v>8.1999999999999993</v>
      </c>
      <c r="AK5" s="113" t="s">
        <v>196</v>
      </c>
      <c r="AL5" s="114">
        <v>9.5</v>
      </c>
      <c r="AM5" s="27" t="s">
        <v>178</v>
      </c>
      <c r="AN5" s="26">
        <v>27.9</v>
      </c>
      <c r="AO5" s="27" t="s">
        <v>186</v>
      </c>
      <c r="AP5" s="26">
        <v>26</v>
      </c>
      <c r="AQ5" s="27" t="s">
        <v>174</v>
      </c>
      <c r="AR5" s="26">
        <v>25.1</v>
      </c>
      <c r="AS5" s="27" t="s">
        <v>178</v>
      </c>
      <c r="AT5" s="26">
        <v>27.9</v>
      </c>
    </row>
    <row r="6" spans="1:46" x14ac:dyDescent="0.2">
      <c r="A6" s="12"/>
      <c r="B6" s="13"/>
      <c r="C6" s="14"/>
      <c r="E6" s="27" t="s">
        <v>230</v>
      </c>
      <c r="F6" s="26">
        <v>31.6</v>
      </c>
      <c r="G6" s="113" t="s">
        <v>229</v>
      </c>
      <c r="H6" s="114">
        <v>1.7</v>
      </c>
      <c r="I6" s="27" t="s">
        <v>179</v>
      </c>
      <c r="J6" s="26">
        <v>30.1</v>
      </c>
      <c r="K6" s="113" t="s">
        <v>185</v>
      </c>
      <c r="L6" s="114">
        <v>9.1</v>
      </c>
      <c r="M6" s="27" t="s">
        <v>217</v>
      </c>
      <c r="N6" s="26">
        <v>30.9</v>
      </c>
      <c r="O6" s="27" t="s">
        <v>184</v>
      </c>
      <c r="P6" s="26">
        <v>21.4</v>
      </c>
      <c r="Q6" s="27" t="s">
        <v>200</v>
      </c>
      <c r="R6" s="26">
        <v>26</v>
      </c>
      <c r="S6" s="27" t="s">
        <v>192</v>
      </c>
      <c r="T6" s="26">
        <v>23.7</v>
      </c>
      <c r="U6" s="27" t="s">
        <v>188</v>
      </c>
      <c r="V6" s="26">
        <v>27.8</v>
      </c>
      <c r="W6" s="27" t="s">
        <v>214</v>
      </c>
      <c r="X6" s="26">
        <v>28.1</v>
      </c>
      <c r="Y6" s="113" t="s">
        <v>190</v>
      </c>
      <c r="Z6" s="114">
        <v>4.7</v>
      </c>
      <c r="AA6" s="27" t="s">
        <v>192</v>
      </c>
      <c r="AB6" s="26">
        <v>23.7</v>
      </c>
      <c r="AC6" s="27" t="s">
        <v>188</v>
      </c>
      <c r="AD6" s="26">
        <v>27.8</v>
      </c>
      <c r="AE6" s="27" t="s">
        <v>192</v>
      </c>
      <c r="AF6" s="26">
        <v>23.7</v>
      </c>
      <c r="AG6" s="27" t="s">
        <v>177</v>
      </c>
      <c r="AH6" s="26">
        <v>25</v>
      </c>
      <c r="AI6" s="27" t="s">
        <v>197</v>
      </c>
      <c r="AJ6" s="26">
        <v>32.299999999999997</v>
      </c>
      <c r="AK6" s="27" t="s">
        <v>177</v>
      </c>
      <c r="AL6" s="26">
        <v>25</v>
      </c>
      <c r="AM6" s="27" t="s">
        <v>184</v>
      </c>
      <c r="AN6" s="26">
        <v>21.4</v>
      </c>
      <c r="AO6" s="27" t="s">
        <v>178</v>
      </c>
      <c r="AP6" s="26">
        <v>27.9</v>
      </c>
      <c r="AQ6" s="27" t="s">
        <v>170</v>
      </c>
      <c r="AR6" s="26">
        <v>25</v>
      </c>
      <c r="AS6" s="27" t="s">
        <v>177</v>
      </c>
      <c r="AT6" s="26">
        <v>25</v>
      </c>
    </row>
    <row r="7" spans="1:46" x14ac:dyDescent="0.2">
      <c r="A7" s="12"/>
      <c r="B7" s="13"/>
      <c r="C7" s="14"/>
      <c r="E7" s="27" t="s">
        <v>170</v>
      </c>
      <c r="F7" s="26">
        <v>25</v>
      </c>
      <c r="G7" s="27" t="s">
        <v>184</v>
      </c>
      <c r="H7" s="26">
        <v>21.4</v>
      </c>
      <c r="I7" s="27" t="s">
        <v>170</v>
      </c>
      <c r="J7" s="26">
        <v>25</v>
      </c>
      <c r="K7" s="27" t="s">
        <v>188</v>
      </c>
      <c r="L7" s="26">
        <v>27.8</v>
      </c>
      <c r="M7" s="27" t="s">
        <v>170</v>
      </c>
      <c r="N7" s="26">
        <v>25</v>
      </c>
      <c r="O7" s="113" t="s">
        <v>185</v>
      </c>
      <c r="P7" s="114">
        <v>9.1</v>
      </c>
      <c r="Q7" s="113" t="s">
        <v>191</v>
      </c>
      <c r="R7" s="114">
        <v>7.3</v>
      </c>
      <c r="S7" s="113" t="s">
        <v>172</v>
      </c>
      <c r="T7" s="114">
        <v>6.6</v>
      </c>
      <c r="U7" s="27" t="s">
        <v>216</v>
      </c>
      <c r="V7" s="26">
        <v>28.6</v>
      </c>
      <c r="W7" s="27" t="s">
        <v>184</v>
      </c>
      <c r="X7" s="26">
        <v>21.4</v>
      </c>
      <c r="Y7" s="113" t="s">
        <v>210</v>
      </c>
      <c r="Z7" s="114">
        <v>5.4</v>
      </c>
      <c r="AA7" s="113" t="s">
        <v>209</v>
      </c>
      <c r="AB7" s="114">
        <v>9.9</v>
      </c>
      <c r="AC7" s="27" t="s">
        <v>170</v>
      </c>
      <c r="AD7" s="26">
        <v>25</v>
      </c>
      <c r="AE7" s="113" t="s">
        <v>191</v>
      </c>
      <c r="AF7" s="114">
        <v>7.3</v>
      </c>
      <c r="AG7" s="27" t="s">
        <v>200</v>
      </c>
      <c r="AH7" s="26">
        <v>26</v>
      </c>
      <c r="AI7" s="27" t="s">
        <v>178</v>
      </c>
      <c r="AJ7" s="26">
        <v>27.9</v>
      </c>
      <c r="AK7" s="113" t="s">
        <v>185</v>
      </c>
      <c r="AL7" s="114">
        <v>9.1</v>
      </c>
      <c r="AM7" s="27" t="s">
        <v>179</v>
      </c>
      <c r="AN7" s="26">
        <v>30.1</v>
      </c>
      <c r="AO7" s="27" t="s">
        <v>184</v>
      </c>
      <c r="AP7" s="26">
        <v>21.4</v>
      </c>
      <c r="AQ7" s="113" t="s">
        <v>175</v>
      </c>
      <c r="AR7" s="114">
        <v>5.3</v>
      </c>
      <c r="AS7" s="27" t="s">
        <v>179</v>
      </c>
      <c r="AT7" s="26">
        <v>30.1</v>
      </c>
    </row>
    <row r="8" spans="1:46" x14ac:dyDescent="0.2">
      <c r="A8" s="12"/>
      <c r="B8" s="13"/>
      <c r="C8" s="14"/>
      <c r="E8" s="27" t="s">
        <v>205</v>
      </c>
      <c r="F8" s="26">
        <v>23</v>
      </c>
      <c r="G8" s="27" t="s">
        <v>219</v>
      </c>
      <c r="H8" s="26">
        <v>26.6</v>
      </c>
      <c r="I8" s="27" t="s">
        <v>222</v>
      </c>
      <c r="J8" s="26">
        <v>26.8</v>
      </c>
      <c r="K8" s="27" t="s">
        <v>170</v>
      </c>
      <c r="L8" s="26">
        <v>25</v>
      </c>
      <c r="M8" s="27" t="s">
        <v>225</v>
      </c>
      <c r="N8" s="26">
        <v>32.9</v>
      </c>
      <c r="O8" s="27" t="s">
        <v>170</v>
      </c>
      <c r="P8" s="26">
        <v>25</v>
      </c>
      <c r="Q8" s="27" t="s">
        <v>220</v>
      </c>
      <c r="R8" s="26">
        <v>32.799999999999997</v>
      </c>
      <c r="S8" s="27" t="s">
        <v>179</v>
      </c>
      <c r="T8" s="26">
        <v>30.1</v>
      </c>
      <c r="U8" s="27" t="s">
        <v>219</v>
      </c>
      <c r="V8" s="26">
        <v>26.6</v>
      </c>
      <c r="W8" s="27" t="s">
        <v>170</v>
      </c>
      <c r="X8" s="26">
        <v>25</v>
      </c>
      <c r="Y8" s="113" t="s">
        <v>185</v>
      </c>
      <c r="Z8" s="114">
        <v>9.1</v>
      </c>
      <c r="AA8" s="27" t="s">
        <v>170</v>
      </c>
      <c r="AB8" s="26">
        <v>25</v>
      </c>
      <c r="AC8" s="27" t="s">
        <v>205</v>
      </c>
      <c r="AD8" s="26">
        <v>23</v>
      </c>
      <c r="AE8" s="27" t="s">
        <v>170</v>
      </c>
      <c r="AF8" s="26">
        <v>25</v>
      </c>
      <c r="AG8" s="27" t="s">
        <v>170</v>
      </c>
      <c r="AH8" s="26">
        <v>25</v>
      </c>
      <c r="AI8" s="27" t="s">
        <v>192</v>
      </c>
      <c r="AJ8" s="26">
        <v>23.7</v>
      </c>
      <c r="AK8" s="27" t="s">
        <v>170</v>
      </c>
      <c r="AL8" s="26">
        <v>25</v>
      </c>
      <c r="AM8" s="27" t="s">
        <v>170</v>
      </c>
      <c r="AN8" s="26">
        <v>25</v>
      </c>
      <c r="AO8" s="113" t="s">
        <v>185</v>
      </c>
      <c r="AP8" s="114">
        <v>9.1</v>
      </c>
      <c r="AQ8" s="27" t="s">
        <v>176</v>
      </c>
      <c r="AR8" s="26">
        <v>29.7</v>
      </c>
      <c r="AS8" s="27" t="s">
        <v>170</v>
      </c>
      <c r="AT8" s="26">
        <v>25</v>
      </c>
    </row>
    <row r="9" spans="1:46" x14ac:dyDescent="0.2">
      <c r="A9" s="12"/>
      <c r="B9" s="13"/>
      <c r="C9" s="14"/>
      <c r="E9" s="27" t="s">
        <v>173</v>
      </c>
      <c r="F9" s="26">
        <v>29.8</v>
      </c>
      <c r="G9" s="27" t="s">
        <v>170</v>
      </c>
      <c r="H9" s="26">
        <v>25</v>
      </c>
      <c r="I9" s="113" t="s">
        <v>227</v>
      </c>
      <c r="J9" s="114">
        <v>6.8</v>
      </c>
      <c r="K9" s="27" t="s">
        <v>176</v>
      </c>
      <c r="L9" s="26">
        <v>29.7</v>
      </c>
      <c r="M9" s="27" t="s">
        <v>201</v>
      </c>
      <c r="N9" s="26">
        <v>29.9</v>
      </c>
      <c r="O9" s="113" t="s">
        <v>223</v>
      </c>
      <c r="P9" s="114">
        <v>0.7</v>
      </c>
      <c r="Q9" s="27" t="s">
        <v>222</v>
      </c>
      <c r="R9" s="26">
        <v>26.8</v>
      </c>
      <c r="S9" s="27" t="s">
        <v>170</v>
      </c>
      <c r="T9" s="26">
        <v>25</v>
      </c>
      <c r="U9" s="27" t="s">
        <v>170</v>
      </c>
      <c r="V9" s="26">
        <v>25</v>
      </c>
      <c r="W9" s="27" t="s">
        <v>173</v>
      </c>
      <c r="X9" s="26">
        <v>29.8</v>
      </c>
      <c r="Y9" s="27" t="s">
        <v>170</v>
      </c>
      <c r="Z9" s="26">
        <v>25</v>
      </c>
      <c r="AA9" s="27" t="s">
        <v>201</v>
      </c>
      <c r="AB9" s="26">
        <v>29.9</v>
      </c>
      <c r="AC9" s="27" t="s">
        <v>207</v>
      </c>
      <c r="AD9" s="26">
        <v>35.1</v>
      </c>
      <c r="AE9" s="27" t="s">
        <v>194</v>
      </c>
      <c r="AF9" s="26">
        <v>26.4</v>
      </c>
      <c r="AG9" s="27" t="s">
        <v>201</v>
      </c>
      <c r="AH9" s="26">
        <v>29.9</v>
      </c>
      <c r="AI9" s="27" t="s">
        <v>170</v>
      </c>
      <c r="AJ9" s="26">
        <v>25</v>
      </c>
      <c r="AK9" s="27" t="s">
        <v>194</v>
      </c>
      <c r="AL9" s="26">
        <v>26.4</v>
      </c>
      <c r="AM9" s="27" t="s">
        <v>176</v>
      </c>
      <c r="AN9" s="26">
        <v>29.7</v>
      </c>
      <c r="AO9" s="27" t="s">
        <v>188</v>
      </c>
      <c r="AP9" s="26">
        <v>27.8</v>
      </c>
      <c r="AQ9" s="27" t="s">
        <v>173</v>
      </c>
      <c r="AR9" s="26">
        <v>29.8</v>
      </c>
      <c r="AS9" s="27" t="s">
        <v>173</v>
      </c>
      <c r="AT9" s="26">
        <v>29.8</v>
      </c>
    </row>
    <row r="10" spans="1:46" x14ac:dyDescent="0.2">
      <c r="A10" s="12"/>
      <c r="B10" s="13"/>
      <c r="C10" s="14"/>
      <c r="E10" s="27"/>
      <c r="F10" s="26"/>
      <c r="G10" s="27"/>
      <c r="H10" s="26"/>
      <c r="I10" s="28"/>
      <c r="J10" s="26"/>
      <c r="K10" s="27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8"/>
      <c r="AN10" s="26"/>
      <c r="AO10" s="28"/>
      <c r="AP10" s="26"/>
      <c r="AQ10" s="27"/>
      <c r="AR10" s="26"/>
      <c r="AS10" s="27"/>
      <c r="AT10" s="26"/>
    </row>
    <row r="11" spans="1:46" x14ac:dyDescent="0.2">
      <c r="A11" s="12"/>
      <c r="B11" s="13"/>
      <c r="C11" s="14"/>
      <c r="E11" s="27"/>
      <c r="F11" s="15">
        <f>SUM(F2:F9)</f>
        <v>192.5</v>
      </c>
      <c r="G11" s="27"/>
      <c r="H11" s="15">
        <f>SUM(H2:H9)</f>
        <v>139.5</v>
      </c>
      <c r="I11" s="28"/>
      <c r="J11" s="15">
        <f>SUM(J2:J9)</f>
        <v>135.30000000000001</v>
      </c>
      <c r="K11" s="27"/>
      <c r="L11" s="15">
        <f>SUM(L2:L9)</f>
        <v>186.29999999999998</v>
      </c>
      <c r="M11" s="27"/>
      <c r="N11" s="15">
        <f>SUM(N2:N9)</f>
        <v>179.8</v>
      </c>
      <c r="O11" s="27"/>
      <c r="P11" s="15">
        <f>SUM(P2:P9)</f>
        <v>125.50000000000001</v>
      </c>
      <c r="Q11" s="27"/>
      <c r="R11" s="15">
        <f>SUM(R2:R9)</f>
        <v>187.3</v>
      </c>
      <c r="S11" s="27"/>
      <c r="T11" s="15">
        <f>SUM(T2:T9)</f>
        <v>151.5</v>
      </c>
      <c r="U11" s="27"/>
      <c r="V11" s="15">
        <f>SUM(V2:V9)</f>
        <v>195.7</v>
      </c>
      <c r="W11" s="27"/>
      <c r="X11" s="15">
        <f>SUM(X2:X9)</f>
        <v>217.4</v>
      </c>
      <c r="Y11" s="27"/>
      <c r="Z11" s="15">
        <f>SUM(Z2:Z9)</f>
        <v>125.3</v>
      </c>
      <c r="AA11" s="27"/>
      <c r="AB11" s="15">
        <f>SUM(AB2:AB9)</f>
        <v>206</v>
      </c>
      <c r="AC11" s="27"/>
      <c r="AD11" s="15">
        <f>SUM(AD2:AD9)</f>
        <v>183.2</v>
      </c>
      <c r="AE11" s="27"/>
      <c r="AF11" s="15">
        <f>SUM(AF2:AF9)</f>
        <v>157.00000000000003</v>
      </c>
      <c r="AG11" s="27"/>
      <c r="AH11" s="15">
        <f>SUM(AH2:AH9)</f>
        <v>190.9</v>
      </c>
      <c r="AI11" s="27"/>
      <c r="AJ11" s="15">
        <f>SUM(AJ2:AJ9)</f>
        <v>181.7</v>
      </c>
      <c r="AK11" s="27"/>
      <c r="AL11" s="15">
        <f>SUM(AL2:AL9)</f>
        <v>188</v>
      </c>
      <c r="AM11" s="28"/>
      <c r="AN11" s="15">
        <f>SUM(AN2:AN9)</f>
        <v>175.1</v>
      </c>
      <c r="AO11" s="28"/>
      <c r="AP11" s="15">
        <f>SUM(AP2:AP9)</f>
        <v>181</v>
      </c>
      <c r="AQ11" s="27"/>
      <c r="AR11" s="15">
        <f>SUM(AR2:AR9)</f>
        <v>179</v>
      </c>
      <c r="AS11" s="27"/>
      <c r="AT11" s="15">
        <f>SUM(AT2:AT9)</f>
        <v>181</v>
      </c>
    </row>
    <row r="12" spans="1:46" x14ac:dyDescent="0.2">
      <c r="A12" s="12"/>
      <c r="B12" s="13"/>
      <c r="C12" s="14"/>
      <c r="E12" s="27"/>
      <c r="F12" s="15"/>
      <c r="G12" s="27"/>
      <c r="H12" s="15"/>
      <c r="I12" s="28"/>
      <c r="J12" s="15"/>
      <c r="K12" s="27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8"/>
      <c r="AN12" s="15"/>
      <c r="AO12" s="28"/>
      <c r="AP12" s="15"/>
      <c r="AQ12" s="27"/>
      <c r="AR12" s="15"/>
      <c r="AS12" s="27"/>
      <c r="AT12" s="15"/>
    </row>
    <row r="13" spans="1:46" s="16" customFormat="1" x14ac:dyDescent="0.2">
      <c r="A13" s="12"/>
      <c r="B13" s="13"/>
      <c r="C13" s="14"/>
      <c r="E13" s="113" t="s">
        <v>198</v>
      </c>
      <c r="F13" s="114">
        <v>7.6</v>
      </c>
      <c r="G13" s="27" t="s">
        <v>169</v>
      </c>
      <c r="H13" s="26">
        <v>28.5</v>
      </c>
      <c r="I13" s="27" t="s">
        <v>169</v>
      </c>
      <c r="J13" s="26">
        <v>28.5</v>
      </c>
      <c r="K13" s="27" t="s">
        <v>169</v>
      </c>
      <c r="L13" s="26">
        <v>28.5</v>
      </c>
      <c r="M13" s="27" t="s">
        <v>171</v>
      </c>
      <c r="N13" s="26">
        <v>28.1</v>
      </c>
      <c r="O13" s="27" t="s">
        <v>171</v>
      </c>
      <c r="P13" s="26">
        <v>28.1</v>
      </c>
      <c r="Q13" s="27" t="s">
        <v>169</v>
      </c>
      <c r="R13" s="26">
        <v>28.5</v>
      </c>
      <c r="S13" s="27" t="s">
        <v>171</v>
      </c>
      <c r="T13" s="26">
        <v>28.1</v>
      </c>
      <c r="U13" s="27" t="s">
        <v>171</v>
      </c>
      <c r="V13" s="26">
        <v>28.1</v>
      </c>
      <c r="W13" s="27" t="s">
        <v>169</v>
      </c>
      <c r="X13" s="26">
        <v>28.5</v>
      </c>
      <c r="Y13" s="27" t="s">
        <v>189</v>
      </c>
      <c r="Z13" s="26">
        <v>28.8</v>
      </c>
      <c r="AA13" s="27" t="s">
        <v>169</v>
      </c>
      <c r="AB13" s="26">
        <v>28.5</v>
      </c>
      <c r="AC13" s="27" t="s">
        <v>169</v>
      </c>
      <c r="AD13" s="26">
        <v>28.5</v>
      </c>
      <c r="AE13" s="27" t="s">
        <v>171</v>
      </c>
      <c r="AF13" s="26">
        <v>28.1</v>
      </c>
      <c r="AG13" s="113" t="s">
        <v>202</v>
      </c>
      <c r="AH13" s="114">
        <v>7.5</v>
      </c>
      <c r="AI13" s="113" t="s">
        <v>198</v>
      </c>
      <c r="AJ13" s="114">
        <v>7.6</v>
      </c>
      <c r="AK13" s="27" t="s">
        <v>171</v>
      </c>
      <c r="AL13" s="26">
        <v>28.1</v>
      </c>
      <c r="AM13" s="27" t="s">
        <v>171</v>
      </c>
      <c r="AN13" s="26">
        <v>28.1</v>
      </c>
      <c r="AO13" s="27" t="s">
        <v>169</v>
      </c>
      <c r="AP13" s="26">
        <v>28.5</v>
      </c>
      <c r="AQ13" s="27" t="s">
        <v>169</v>
      </c>
      <c r="AR13" s="26">
        <v>28.5</v>
      </c>
      <c r="AS13" s="113" t="s">
        <v>180</v>
      </c>
      <c r="AT13" s="114">
        <v>0.5</v>
      </c>
    </row>
    <row r="14" spans="1:46" s="16" customFormat="1" x14ac:dyDescent="0.2">
      <c r="A14" s="12"/>
      <c r="B14" s="13"/>
      <c r="C14" s="14"/>
      <c r="E14" s="27" t="s">
        <v>171</v>
      </c>
      <c r="F14" s="26">
        <v>28.1</v>
      </c>
      <c r="G14" s="113" t="s">
        <v>180</v>
      </c>
      <c r="H14" s="114">
        <v>0.5</v>
      </c>
      <c r="I14" s="27" t="s">
        <v>179</v>
      </c>
      <c r="J14" s="26">
        <v>30.4</v>
      </c>
      <c r="K14" s="113" t="s">
        <v>187</v>
      </c>
      <c r="L14" s="114">
        <v>4.8</v>
      </c>
      <c r="M14" s="27" t="s">
        <v>177</v>
      </c>
      <c r="N14" s="26">
        <v>31.1</v>
      </c>
      <c r="O14" s="27" t="s">
        <v>178</v>
      </c>
      <c r="P14" s="26">
        <v>25.9</v>
      </c>
      <c r="Q14" s="27" t="s">
        <v>171</v>
      </c>
      <c r="R14" s="26">
        <v>28.1</v>
      </c>
      <c r="S14" s="27" t="s">
        <v>184</v>
      </c>
      <c r="T14" s="26">
        <v>31.5</v>
      </c>
      <c r="U14" s="27" t="s">
        <v>177</v>
      </c>
      <c r="V14" s="26">
        <v>31.1</v>
      </c>
      <c r="W14" s="27" t="s">
        <v>213</v>
      </c>
      <c r="X14" s="26">
        <v>29.9</v>
      </c>
      <c r="Y14" s="113" t="s">
        <v>212</v>
      </c>
      <c r="Z14" s="114">
        <v>1.3</v>
      </c>
      <c r="AA14" s="27" t="s">
        <v>197</v>
      </c>
      <c r="AB14" s="26">
        <v>23.4</v>
      </c>
      <c r="AC14" s="27" t="s">
        <v>177</v>
      </c>
      <c r="AD14" s="26">
        <v>31.1</v>
      </c>
      <c r="AE14" s="27" t="s">
        <v>189</v>
      </c>
      <c r="AF14" s="26">
        <v>28.8</v>
      </c>
      <c r="AG14" s="27" t="s">
        <v>203</v>
      </c>
      <c r="AH14" s="26">
        <v>29.8</v>
      </c>
      <c r="AI14" s="27" t="s">
        <v>189</v>
      </c>
      <c r="AJ14" s="26">
        <v>28.8</v>
      </c>
      <c r="AK14" s="27" t="s">
        <v>195</v>
      </c>
      <c r="AL14" s="26">
        <v>36</v>
      </c>
      <c r="AM14" s="27" t="s">
        <v>178</v>
      </c>
      <c r="AN14" s="26">
        <v>25.9</v>
      </c>
      <c r="AO14" s="113" t="s">
        <v>187</v>
      </c>
      <c r="AP14" s="114">
        <v>4.8</v>
      </c>
      <c r="AQ14" s="27" t="s">
        <v>171</v>
      </c>
      <c r="AR14" s="26">
        <v>28.1</v>
      </c>
      <c r="AS14" s="27" t="s">
        <v>178</v>
      </c>
      <c r="AT14" s="26">
        <v>25.9</v>
      </c>
    </row>
    <row r="15" spans="1:46" s="16" customFormat="1" x14ac:dyDescent="0.2">
      <c r="A15" s="12"/>
      <c r="B15" s="13"/>
      <c r="C15" s="14"/>
      <c r="E15" s="27" t="s">
        <v>184</v>
      </c>
      <c r="F15" s="26">
        <v>31.5</v>
      </c>
      <c r="G15" s="27" t="s">
        <v>184</v>
      </c>
      <c r="H15" s="26">
        <v>31.5</v>
      </c>
      <c r="I15" s="27" t="s">
        <v>170</v>
      </c>
      <c r="J15" s="26">
        <v>32</v>
      </c>
      <c r="K15" s="27" t="s">
        <v>178</v>
      </c>
      <c r="L15" s="26">
        <v>25.9</v>
      </c>
      <c r="M15" s="113" t="s">
        <v>217</v>
      </c>
      <c r="N15" s="114">
        <v>11.4</v>
      </c>
      <c r="O15" s="27" t="s">
        <v>184</v>
      </c>
      <c r="P15" s="26">
        <v>31.5</v>
      </c>
      <c r="Q15" s="27" t="s">
        <v>195</v>
      </c>
      <c r="R15" s="26">
        <v>36</v>
      </c>
      <c r="S15" s="113" t="s">
        <v>192</v>
      </c>
      <c r="T15" s="114">
        <v>6.3</v>
      </c>
      <c r="U15" s="113" t="s">
        <v>217</v>
      </c>
      <c r="V15" s="114">
        <v>11.4</v>
      </c>
      <c r="W15" s="113" t="s">
        <v>212</v>
      </c>
      <c r="X15" s="114">
        <v>1.3</v>
      </c>
      <c r="Y15" s="27" t="s">
        <v>170</v>
      </c>
      <c r="Z15" s="26">
        <v>32</v>
      </c>
      <c r="AA15" s="27" t="s">
        <v>203</v>
      </c>
      <c r="AB15" s="26">
        <v>29.8</v>
      </c>
      <c r="AC15" s="113" t="s">
        <v>188</v>
      </c>
      <c r="AD15" s="114">
        <v>3.4</v>
      </c>
      <c r="AE15" s="113" t="s">
        <v>192</v>
      </c>
      <c r="AF15" s="114">
        <v>6.3</v>
      </c>
      <c r="AG15" s="27" t="s">
        <v>184</v>
      </c>
      <c r="AH15" s="26">
        <v>31.5</v>
      </c>
      <c r="AI15" s="27" t="s">
        <v>197</v>
      </c>
      <c r="AJ15" s="26">
        <v>23.4</v>
      </c>
      <c r="AK15" s="27" t="s">
        <v>178</v>
      </c>
      <c r="AL15" s="26">
        <v>25.9</v>
      </c>
      <c r="AM15" s="27" t="s">
        <v>184</v>
      </c>
      <c r="AN15" s="26">
        <v>31.5</v>
      </c>
      <c r="AO15" s="113" t="s">
        <v>180</v>
      </c>
      <c r="AP15" s="114">
        <v>0.5</v>
      </c>
      <c r="AQ15" s="113" t="s">
        <v>174</v>
      </c>
      <c r="AR15" s="114">
        <v>9.5</v>
      </c>
      <c r="AS15" s="27" t="s">
        <v>177</v>
      </c>
      <c r="AT15" s="26">
        <v>31.1</v>
      </c>
    </row>
    <row r="16" spans="1:46" s="16" customFormat="1" x14ac:dyDescent="0.2">
      <c r="A16" s="12"/>
      <c r="B16" s="13"/>
      <c r="C16" s="14"/>
      <c r="E16" s="27" t="s">
        <v>230</v>
      </c>
      <c r="F16" s="26">
        <v>24.3</v>
      </c>
      <c r="G16" s="113" t="s">
        <v>219</v>
      </c>
      <c r="H16" s="114">
        <v>3.1</v>
      </c>
      <c r="I16" s="113" t="s">
        <v>222</v>
      </c>
      <c r="J16" s="114">
        <v>11.1</v>
      </c>
      <c r="K16" s="113" t="s">
        <v>188</v>
      </c>
      <c r="L16" s="114">
        <v>3.4</v>
      </c>
      <c r="M16" s="27" t="s">
        <v>170</v>
      </c>
      <c r="N16" s="26">
        <v>32</v>
      </c>
      <c r="O16" s="27" t="s">
        <v>170</v>
      </c>
      <c r="P16" s="26">
        <v>32</v>
      </c>
      <c r="Q16" s="27" t="s">
        <v>200</v>
      </c>
      <c r="R16" s="26">
        <v>24.7</v>
      </c>
      <c r="S16" s="27" t="s">
        <v>179</v>
      </c>
      <c r="T16" s="26">
        <v>30.4</v>
      </c>
      <c r="U16" s="113" t="s">
        <v>188</v>
      </c>
      <c r="V16" s="114">
        <v>3.4</v>
      </c>
      <c r="W16" s="113" t="s">
        <v>215</v>
      </c>
      <c r="X16" s="114">
        <v>7</v>
      </c>
      <c r="Y16" s="27"/>
      <c r="Z16" s="26"/>
      <c r="AA16" s="27" t="s">
        <v>208</v>
      </c>
      <c r="AB16" s="26">
        <v>25</v>
      </c>
      <c r="AC16" s="27" t="s">
        <v>170</v>
      </c>
      <c r="AD16" s="26">
        <v>32</v>
      </c>
      <c r="AE16" s="27" t="s">
        <v>170</v>
      </c>
      <c r="AF16" s="26">
        <v>32</v>
      </c>
      <c r="AG16" s="27" t="s">
        <v>177</v>
      </c>
      <c r="AH16" s="26">
        <v>31.1</v>
      </c>
      <c r="AI16" s="27" t="s">
        <v>178</v>
      </c>
      <c r="AJ16" s="26">
        <v>25.9</v>
      </c>
      <c r="AK16" s="27" t="s">
        <v>177</v>
      </c>
      <c r="AL16" s="26">
        <v>31.1</v>
      </c>
      <c r="AM16" s="27" t="s">
        <v>179</v>
      </c>
      <c r="AN16" s="26">
        <v>30.4</v>
      </c>
      <c r="AO16" s="27" t="s">
        <v>178</v>
      </c>
      <c r="AP16" s="26">
        <v>25.9</v>
      </c>
      <c r="AQ16" s="27" t="s">
        <v>170</v>
      </c>
      <c r="AR16" s="26">
        <v>32</v>
      </c>
      <c r="AS16" s="27" t="s">
        <v>179</v>
      </c>
      <c r="AT16" s="26">
        <v>30.4</v>
      </c>
    </row>
    <row r="17" spans="1:46" s="16" customFormat="1" x14ac:dyDescent="0.2">
      <c r="A17" s="12"/>
      <c r="B17" s="13"/>
      <c r="C17" s="14"/>
      <c r="E17" s="27" t="s">
        <v>170</v>
      </c>
      <c r="F17" s="26">
        <v>32</v>
      </c>
      <c r="G17" s="27" t="s">
        <v>170</v>
      </c>
      <c r="H17" s="26">
        <v>32</v>
      </c>
      <c r="I17" s="27"/>
      <c r="J17" s="26"/>
      <c r="K17" s="27" t="s">
        <v>170</v>
      </c>
      <c r="L17" s="26">
        <v>32</v>
      </c>
      <c r="M17" s="113" t="s">
        <v>225</v>
      </c>
      <c r="N17" s="114">
        <v>5</v>
      </c>
      <c r="O17" s="27"/>
      <c r="P17" s="26"/>
      <c r="Q17" s="27" t="s">
        <v>220</v>
      </c>
      <c r="R17" s="26">
        <v>29.9</v>
      </c>
      <c r="S17" s="27" t="s">
        <v>170</v>
      </c>
      <c r="T17" s="26">
        <v>32</v>
      </c>
      <c r="U17" s="27" t="s">
        <v>216</v>
      </c>
      <c r="V17" s="26">
        <v>32.4</v>
      </c>
      <c r="W17" s="113" t="s">
        <v>214</v>
      </c>
      <c r="X17" s="114">
        <v>4.5999999999999996</v>
      </c>
      <c r="Y17" s="27"/>
      <c r="Z17" s="26"/>
      <c r="AA17" s="113" t="s">
        <v>192</v>
      </c>
      <c r="AB17" s="114">
        <v>6.3</v>
      </c>
      <c r="AC17" s="27" t="s">
        <v>205</v>
      </c>
      <c r="AD17" s="26">
        <v>30.4</v>
      </c>
      <c r="AE17" s="27" t="s">
        <v>194</v>
      </c>
      <c r="AF17" s="26">
        <v>28</v>
      </c>
      <c r="AG17" s="27" t="s">
        <v>200</v>
      </c>
      <c r="AH17" s="26">
        <v>24.7</v>
      </c>
      <c r="AI17" s="113" t="s">
        <v>192</v>
      </c>
      <c r="AJ17" s="114">
        <v>6.3</v>
      </c>
      <c r="AK17" s="27" t="s">
        <v>170</v>
      </c>
      <c r="AL17" s="26">
        <v>32</v>
      </c>
      <c r="AM17" s="27" t="s">
        <v>170</v>
      </c>
      <c r="AN17" s="26">
        <v>32</v>
      </c>
      <c r="AO17" s="27" t="s">
        <v>184</v>
      </c>
      <c r="AP17" s="26">
        <v>31.5</v>
      </c>
      <c r="AQ17" s="113" t="s">
        <v>176</v>
      </c>
      <c r="AR17" s="114">
        <v>6.5</v>
      </c>
      <c r="AS17" s="27" t="s">
        <v>170</v>
      </c>
      <c r="AT17" s="26">
        <v>32</v>
      </c>
    </row>
    <row r="18" spans="1:46" s="16" customFormat="1" x14ac:dyDescent="0.2">
      <c r="A18" s="12"/>
      <c r="B18" s="13"/>
      <c r="C18" s="14"/>
      <c r="E18" s="27" t="s">
        <v>205</v>
      </c>
      <c r="F18" s="26">
        <v>30.4</v>
      </c>
      <c r="G18" s="27"/>
      <c r="H18" s="26"/>
      <c r="I18" s="27"/>
      <c r="J18" s="26"/>
      <c r="K18" s="113" t="s">
        <v>176</v>
      </c>
      <c r="L18" s="114">
        <v>6.5</v>
      </c>
      <c r="M18" s="27" t="s">
        <v>201</v>
      </c>
      <c r="N18" s="26">
        <v>27.3</v>
      </c>
      <c r="O18" s="27"/>
      <c r="P18" s="26"/>
      <c r="Q18" s="113" t="s">
        <v>222</v>
      </c>
      <c r="R18" s="114">
        <v>11.1</v>
      </c>
      <c r="S18" s="27"/>
      <c r="T18" s="26"/>
      <c r="U18" s="113" t="s">
        <v>219</v>
      </c>
      <c r="V18" s="114">
        <v>3.1</v>
      </c>
      <c r="W18" s="27" t="s">
        <v>184</v>
      </c>
      <c r="X18" s="26">
        <v>31.5</v>
      </c>
      <c r="Y18" s="27"/>
      <c r="Z18" s="26"/>
      <c r="AA18" s="27" t="s">
        <v>170</v>
      </c>
      <c r="AB18" s="26">
        <v>32</v>
      </c>
      <c r="AC18" s="113" t="s">
        <v>207</v>
      </c>
      <c r="AD18" s="114">
        <v>5</v>
      </c>
      <c r="AE18" s="27"/>
      <c r="AF18" s="26"/>
      <c r="AG18" s="115" t="s">
        <v>170</v>
      </c>
      <c r="AH18" s="116">
        <v>56</v>
      </c>
      <c r="AI18" s="27" t="s">
        <v>170</v>
      </c>
      <c r="AJ18" s="26">
        <v>32</v>
      </c>
      <c r="AK18" s="27" t="s">
        <v>194</v>
      </c>
      <c r="AL18" s="26">
        <v>28</v>
      </c>
      <c r="AM18" s="113" t="s">
        <v>176</v>
      </c>
      <c r="AN18" s="114">
        <v>6.5</v>
      </c>
      <c r="AO18" s="113" t="s">
        <v>188</v>
      </c>
      <c r="AP18" s="114">
        <v>3.4</v>
      </c>
      <c r="AQ18" s="27" t="s">
        <v>173</v>
      </c>
      <c r="AR18" s="26">
        <v>29.7</v>
      </c>
      <c r="AS18" s="27" t="s">
        <v>173</v>
      </c>
      <c r="AT18" s="26">
        <v>29.7</v>
      </c>
    </row>
    <row r="19" spans="1:46" s="16" customFormat="1" x14ac:dyDescent="0.2">
      <c r="A19" s="12"/>
      <c r="B19" s="13"/>
      <c r="C19" s="14"/>
      <c r="E19" s="27" t="s">
        <v>173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 t="s">
        <v>170</v>
      </c>
      <c r="V19" s="26">
        <v>32</v>
      </c>
      <c r="W19" s="27" t="s">
        <v>170</v>
      </c>
      <c r="X19" s="26">
        <v>32</v>
      </c>
      <c r="Y19" s="27"/>
      <c r="Z19" s="26"/>
      <c r="AA19" s="27" t="s">
        <v>201</v>
      </c>
      <c r="AB19" s="26">
        <v>27.3</v>
      </c>
      <c r="AC19" s="27"/>
      <c r="AD19" s="26"/>
      <c r="AE19" s="27"/>
      <c r="AF19" s="26"/>
      <c r="AG19" s="27" t="s">
        <v>201</v>
      </c>
      <c r="AH19" s="26">
        <v>27.3</v>
      </c>
      <c r="AI19" s="27"/>
      <c r="AJ19" s="26"/>
      <c r="AK19" s="27"/>
      <c r="AL19" s="26"/>
      <c r="AM19" s="27"/>
      <c r="AN19" s="26"/>
      <c r="AO19" s="27"/>
      <c r="AP19" s="26"/>
      <c r="AQ19" s="27"/>
      <c r="AR19" s="26"/>
      <c r="AS19" s="27"/>
      <c r="AT19" s="26"/>
    </row>
    <row r="20" spans="1:46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 t="s">
        <v>173</v>
      </c>
      <c r="X20" s="26">
        <v>29.7</v>
      </c>
      <c r="Y20" s="27"/>
      <c r="Z20" s="26"/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</row>
    <row r="21" spans="1:46" x14ac:dyDescent="0.2">
      <c r="A21" s="12"/>
      <c r="B21" s="13"/>
      <c r="C21" s="14"/>
      <c r="E21" s="27"/>
      <c r="F21" s="26"/>
      <c r="G21" s="27"/>
      <c r="H21" s="26"/>
      <c r="I21" s="28"/>
      <c r="J21" s="26"/>
      <c r="K21" s="27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8"/>
      <c r="AN21" s="26"/>
      <c r="AO21" s="28"/>
      <c r="AP21" s="26"/>
      <c r="AQ21" s="27"/>
      <c r="AR21" s="26"/>
      <c r="AS21" s="27"/>
      <c r="AT21" s="26"/>
    </row>
    <row r="22" spans="1:46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>
        <f>SUM(H11:H21)</f>
        <v>235.1</v>
      </c>
      <c r="I22" s="18"/>
      <c r="J22" s="15">
        <f>SUM(J11:J21)</f>
        <v>237.3</v>
      </c>
      <c r="K22" s="17"/>
      <c r="L22" s="15">
        <f>SUM(L11:L21)</f>
        <v>287.39999999999998</v>
      </c>
      <c r="M22" s="17"/>
      <c r="N22" s="15">
        <f>SUM(N11:N21)</f>
        <v>314.7</v>
      </c>
      <c r="O22" s="17"/>
      <c r="P22" s="15">
        <f>SUM(P11:P21)</f>
        <v>243.00000000000003</v>
      </c>
      <c r="Q22" s="17"/>
      <c r="R22" s="15">
        <f>SUM(R11:R21)</f>
        <v>345.59999999999997</v>
      </c>
      <c r="S22" s="17"/>
      <c r="T22" s="15">
        <f>SUM(T11:T21)</f>
        <v>279.8</v>
      </c>
      <c r="U22" s="17"/>
      <c r="V22" s="15">
        <f>SUM(V11:V21)</f>
        <v>337.19999999999993</v>
      </c>
      <c r="W22" s="17"/>
      <c r="X22" s="15">
        <f>SUM(X11:X21)</f>
        <v>381.90000000000003</v>
      </c>
      <c r="Y22" s="17"/>
      <c r="Z22" s="15">
        <f>SUM(Z11:Z21)</f>
        <v>187.4</v>
      </c>
      <c r="AA22" s="17"/>
      <c r="AB22" s="15">
        <f>SUM(AB11:AB21)</f>
        <v>378.3</v>
      </c>
      <c r="AC22" s="17"/>
      <c r="AD22" s="15">
        <f>SUM(AD11:AD21)</f>
        <v>313.59999999999997</v>
      </c>
      <c r="AE22" s="17"/>
      <c r="AF22" s="15">
        <f>SUM(AF11:AF21)</f>
        <v>280.20000000000005</v>
      </c>
      <c r="AG22" s="17"/>
      <c r="AH22" s="15">
        <f>SUM(AH11:AH21)</f>
        <v>398.80000000000007</v>
      </c>
      <c r="AI22" s="17"/>
      <c r="AJ22" s="15">
        <f>SUM(AJ11:AJ21)</f>
        <v>305.7</v>
      </c>
      <c r="AK22" s="17"/>
      <c r="AL22" s="15">
        <f>SUM(AL11:AL21)</f>
        <v>369.1</v>
      </c>
      <c r="AM22" s="18"/>
      <c r="AN22" s="15">
        <f>SUM(AN11:AN21)</f>
        <v>329.5</v>
      </c>
      <c r="AO22" s="18"/>
      <c r="AP22" s="15">
        <f>SUM(AP11:AP21)</f>
        <v>275.60000000000002</v>
      </c>
      <c r="AQ22" s="17"/>
      <c r="AR22" s="15">
        <f>SUM(AR11:AR21)</f>
        <v>313.3</v>
      </c>
      <c r="AS22" s="17"/>
      <c r="AT22" s="15">
        <f>SUM(AT11:AT21)</f>
        <v>330.59999999999997</v>
      </c>
    </row>
    <row r="23" spans="1:46" x14ac:dyDescent="0.2">
      <c r="A23" s="12"/>
      <c r="B23" s="13"/>
      <c r="C23" s="14"/>
      <c r="E23" s="27"/>
      <c r="F23" s="26"/>
      <c r="G23" s="27"/>
      <c r="H23" s="26"/>
      <c r="I23" s="28"/>
      <c r="J23" s="26"/>
      <c r="K23" s="27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8"/>
      <c r="AN23" s="26"/>
      <c r="AO23" s="28"/>
      <c r="AP23" s="26"/>
      <c r="AQ23" s="27"/>
      <c r="AR23" s="26"/>
      <c r="AS23" s="27"/>
      <c r="AT23" s="26"/>
    </row>
    <row r="24" spans="1:46" s="16" customFormat="1" x14ac:dyDescent="0.2">
      <c r="A24" s="12"/>
      <c r="B24" s="13"/>
      <c r="C24" s="14"/>
      <c r="E24" s="27" t="s">
        <v>171</v>
      </c>
      <c r="F24" s="26">
        <v>26.3</v>
      </c>
      <c r="G24" s="27" t="s">
        <v>169</v>
      </c>
      <c r="H24" s="26">
        <v>32.5</v>
      </c>
      <c r="I24" s="27" t="s">
        <v>169</v>
      </c>
      <c r="J24" s="26">
        <v>32.5</v>
      </c>
      <c r="K24" s="27" t="s">
        <v>169</v>
      </c>
      <c r="L24" s="26">
        <v>32.5</v>
      </c>
      <c r="M24" s="27" t="s">
        <v>171</v>
      </c>
      <c r="N24" s="26">
        <v>26.3</v>
      </c>
      <c r="O24" s="27" t="s">
        <v>171</v>
      </c>
      <c r="P24" s="26">
        <v>26.3</v>
      </c>
      <c r="Q24" s="27" t="s">
        <v>169</v>
      </c>
      <c r="R24" s="26">
        <v>32.5</v>
      </c>
      <c r="S24" s="27" t="s">
        <v>171</v>
      </c>
      <c r="T24" s="26">
        <v>26.3</v>
      </c>
      <c r="U24" s="27" t="s">
        <v>171</v>
      </c>
      <c r="V24" s="26">
        <v>26.3</v>
      </c>
      <c r="W24" s="27" t="s">
        <v>169</v>
      </c>
      <c r="X24" s="26">
        <v>32.5</v>
      </c>
      <c r="Y24" s="27" t="s">
        <v>189</v>
      </c>
      <c r="Z24" s="26">
        <v>28.7</v>
      </c>
      <c r="AA24" s="27" t="s">
        <v>169</v>
      </c>
      <c r="AB24" s="26">
        <v>32.5</v>
      </c>
      <c r="AC24" s="27" t="s">
        <v>169</v>
      </c>
      <c r="AD24" s="26">
        <v>32.5</v>
      </c>
      <c r="AE24" s="27" t="s">
        <v>171</v>
      </c>
      <c r="AF24" s="26">
        <v>26.3</v>
      </c>
      <c r="AG24" s="113" t="s">
        <v>203</v>
      </c>
      <c r="AH24" s="114">
        <v>8.1999999999999993</v>
      </c>
      <c r="AI24" s="27" t="s">
        <v>189</v>
      </c>
      <c r="AJ24" s="26">
        <v>28.7</v>
      </c>
      <c r="AK24" s="27" t="s">
        <v>171</v>
      </c>
      <c r="AL24" s="26">
        <v>26.3</v>
      </c>
      <c r="AM24" s="27" t="s">
        <v>171</v>
      </c>
      <c r="AN24" s="26">
        <v>26.3</v>
      </c>
      <c r="AO24" s="27" t="s">
        <v>169</v>
      </c>
      <c r="AP24" s="26">
        <v>32.5</v>
      </c>
      <c r="AQ24" s="27" t="s">
        <v>169</v>
      </c>
      <c r="AR24" s="26">
        <v>32.5</v>
      </c>
      <c r="AS24" s="27" t="s">
        <v>178</v>
      </c>
      <c r="AT24" s="26">
        <v>25.3</v>
      </c>
    </row>
    <row r="25" spans="1:46" s="16" customFormat="1" x14ac:dyDescent="0.2">
      <c r="A25" s="12"/>
      <c r="B25" s="13"/>
      <c r="C25" s="14"/>
      <c r="E25" s="27" t="s">
        <v>184</v>
      </c>
      <c r="F25" s="26">
        <v>28.6</v>
      </c>
      <c r="G25" s="27" t="s">
        <v>184</v>
      </c>
      <c r="H25" s="26">
        <v>28.6</v>
      </c>
      <c r="I25" s="27" t="s">
        <v>179</v>
      </c>
      <c r="J25" s="26">
        <v>25</v>
      </c>
      <c r="K25" s="27" t="s">
        <v>178</v>
      </c>
      <c r="L25" s="26">
        <v>25.3</v>
      </c>
      <c r="M25" s="27" t="s">
        <v>177</v>
      </c>
      <c r="N25" s="26">
        <v>26.5</v>
      </c>
      <c r="O25" s="27" t="s">
        <v>178</v>
      </c>
      <c r="P25" s="26">
        <v>25.3</v>
      </c>
      <c r="Q25" s="27" t="s">
        <v>171</v>
      </c>
      <c r="R25" s="26">
        <v>26.3</v>
      </c>
      <c r="S25" s="27" t="s">
        <v>184</v>
      </c>
      <c r="T25" s="26">
        <v>28.6</v>
      </c>
      <c r="U25" s="27" t="s">
        <v>177</v>
      </c>
      <c r="V25" s="26">
        <v>26.5</v>
      </c>
      <c r="W25" s="27" t="s">
        <v>213</v>
      </c>
      <c r="X25" s="26">
        <v>39.700000000000003</v>
      </c>
      <c r="Y25" s="27" t="s">
        <v>170</v>
      </c>
      <c r="Z25" s="26">
        <v>23.4</v>
      </c>
      <c r="AA25" s="113" t="s">
        <v>197</v>
      </c>
      <c r="AB25" s="114">
        <v>8.4</v>
      </c>
      <c r="AC25" s="27" t="s">
        <v>177</v>
      </c>
      <c r="AD25" s="26">
        <v>26.5</v>
      </c>
      <c r="AE25" s="27" t="s">
        <v>189</v>
      </c>
      <c r="AF25" s="26">
        <v>28.7</v>
      </c>
      <c r="AG25" s="27" t="s">
        <v>184</v>
      </c>
      <c r="AH25" s="26">
        <v>28.6</v>
      </c>
      <c r="AI25" s="113" t="s">
        <v>197</v>
      </c>
      <c r="AJ25" s="114">
        <v>8.4</v>
      </c>
      <c r="AK25" s="113" t="s">
        <v>195</v>
      </c>
      <c r="AL25" s="114">
        <v>9.6</v>
      </c>
      <c r="AM25" s="27" t="s">
        <v>178</v>
      </c>
      <c r="AN25" s="26">
        <v>25.3</v>
      </c>
      <c r="AO25" s="27" t="s">
        <v>178</v>
      </c>
      <c r="AP25" s="26">
        <v>25.3</v>
      </c>
      <c r="AQ25" s="27" t="s">
        <v>171</v>
      </c>
      <c r="AR25" s="26">
        <v>26.3</v>
      </c>
      <c r="AS25" s="27" t="s">
        <v>177</v>
      </c>
      <c r="AT25" s="26">
        <v>26.5</v>
      </c>
    </row>
    <row r="26" spans="1:46" s="16" customFormat="1" x14ac:dyDescent="0.2">
      <c r="A26" s="12"/>
      <c r="B26" s="13"/>
      <c r="C26" s="14"/>
      <c r="E26" s="113" t="s">
        <v>230</v>
      </c>
      <c r="F26" s="114">
        <v>5.6</v>
      </c>
      <c r="G26" s="27" t="s">
        <v>170</v>
      </c>
      <c r="H26" s="26">
        <v>23.4</v>
      </c>
      <c r="I26" s="27" t="s">
        <v>170</v>
      </c>
      <c r="J26" s="26">
        <v>23.4</v>
      </c>
      <c r="K26" s="27" t="s">
        <v>170</v>
      </c>
      <c r="L26" s="26">
        <v>23.4</v>
      </c>
      <c r="M26" s="27" t="s">
        <v>170</v>
      </c>
      <c r="N26" s="26">
        <v>23.4</v>
      </c>
      <c r="O26" s="27" t="s">
        <v>184</v>
      </c>
      <c r="P26" s="26">
        <v>28.6</v>
      </c>
      <c r="Q26" s="113" t="s">
        <v>195</v>
      </c>
      <c r="R26" s="114">
        <v>9.6</v>
      </c>
      <c r="S26" s="27" t="s">
        <v>179</v>
      </c>
      <c r="T26" s="26">
        <v>25</v>
      </c>
      <c r="U26" s="27" t="s">
        <v>216</v>
      </c>
      <c r="V26" s="26">
        <v>27.4</v>
      </c>
      <c r="W26" s="27" t="s">
        <v>184</v>
      </c>
      <c r="X26" s="26">
        <v>28.6</v>
      </c>
      <c r="Y26" s="27"/>
      <c r="Z26" s="26"/>
      <c r="AA26" s="113" t="s">
        <v>203</v>
      </c>
      <c r="AB26" s="114">
        <v>8.1999999999999993</v>
      </c>
      <c r="AC26" s="27" t="s">
        <v>170</v>
      </c>
      <c r="AD26" s="26">
        <v>23.4</v>
      </c>
      <c r="AE26" s="27" t="s">
        <v>170</v>
      </c>
      <c r="AF26" s="26">
        <v>23.4</v>
      </c>
      <c r="AG26" s="27" t="s">
        <v>177</v>
      </c>
      <c r="AH26" s="26">
        <v>26.5</v>
      </c>
      <c r="AI26" s="27" t="s">
        <v>178</v>
      </c>
      <c r="AJ26" s="26">
        <v>25.3</v>
      </c>
      <c r="AK26" s="27" t="s">
        <v>178</v>
      </c>
      <c r="AL26" s="26">
        <v>25.3</v>
      </c>
      <c r="AM26" s="27" t="s">
        <v>184</v>
      </c>
      <c r="AN26" s="26">
        <v>28.6</v>
      </c>
      <c r="AO26" s="27" t="s">
        <v>184</v>
      </c>
      <c r="AP26" s="26">
        <v>28.6</v>
      </c>
      <c r="AQ26" s="27" t="s">
        <v>170</v>
      </c>
      <c r="AR26" s="26">
        <v>23.4</v>
      </c>
      <c r="AS26" s="27" t="s">
        <v>179</v>
      </c>
      <c r="AT26" s="26">
        <v>25</v>
      </c>
    </row>
    <row r="27" spans="1:46" s="16" customFormat="1" x14ac:dyDescent="0.2">
      <c r="A27" s="12"/>
      <c r="B27" s="13"/>
      <c r="C27" s="14"/>
      <c r="E27" s="27" t="s">
        <v>170</v>
      </c>
      <c r="F27" s="26">
        <v>23.4</v>
      </c>
      <c r="G27" s="27"/>
      <c r="H27" s="26"/>
      <c r="I27" s="27"/>
      <c r="J27" s="26"/>
      <c r="K27" s="27"/>
      <c r="L27" s="26"/>
      <c r="M27" s="113" t="s">
        <v>201</v>
      </c>
      <c r="N27" s="114">
        <v>6.8</v>
      </c>
      <c r="O27" s="27" t="s">
        <v>170</v>
      </c>
      <c r="P27" s="26">
        <v>23.4</v>
      </c>
      <c r="Q27" s="113" t="s">
        <v>200</v>
      </c>
      <c r="R27" s="114">
        <v>7</v>
      </c>
      <c r="S27" s="27" t="s">
        <v>170</v>
      </c>
      <c r="T27" s="26">
        <v>23.4</v>
      </c>
      <c r="U27" s="27" t="s">
        <v>170</v>
      </c>
      <c r="V27" s="26">
        <v>23.4</v>
      </c>
      <c r="W27" s="27" t="s">
        <v>170</v>
      </c>
      <c r="X27" s="26">
        <v>23.4</v>
      </c>
      <c r="Y27" s="27"/>
      <c r="Z27" s="26"/>
      <c r="AA27" s="113" t="s">
        <v>208</v>
      </c>
      <c r="AB27" s="114">
        <v>2.5</v>
      </c>
      <c r="AC27" s="27" t="s">
        <v>205</v>
      </c>
      <c r="AD27" s="26">
        <v>30.1</v>
      </c>
      <c r="AE27" s="113" t="s">
        <v>194</v>
      </c>
      <c r="AF27" s="114">
        <v>11.8</v>
      </c>
      <c r="AG27" s="113" t="s">
        <v>200</v>
      </c>
      <c r="AH27" s="114">
        <v>7</v>
      </c>
      <c r="AI27" s="27" t="s">
        <v>170</v>
      </c>
      <c r="AJ27" s="26">
        <v>23.4</v>
      </c>
      <c r="AK27" s="27" t="s">
        <v>177</v>
      </c>
      <c r="AL27" s="26">
        <v>26.5</v>
      </c>
      <c r="AM27" s="27" t="s">
        <v>179</v>
      </c>
      <c r="AN27" s="26">
        <v>25</v>
      </c>
      <c r="AO27" s="27"/>
      <c r="AP27" s="26"/>
      <c r="AQ27" s="113" t="s">
        <v>173</v>
      </c>
      <c r="AR27" s="114">
        <v>8.3000000000000007</v>
      </c>
      <c r="AS27" s="27" t="s">
        <v>170</v>
      </c>
      <c r="AT27" s="26">
        <v>23.4</v>
      </c>
    </row>
    <row r="28" spans="1:46" s="16" customFormat="1" x14ac:dyDescent="0.2">
      <c r="A28" s="12"/>
      <c r="B28" s="13"/>
      <c r="C28" s="14"/>
      <c r="E28" s="27" t="s">
        <v>205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 t="s">
        <v>220</v>
      </c>
      <c r="R28" s="26">
        <v>24.5</v>
      </c>
      <c r="S28" s="27"/>
      <c r="T28" s="26"/>
      <c r="U28" s="27"/>
      <c r="V28" s="26"/>
      <c r="W28" s="113" t="s">
        <v>173</v>
      </c>
      <c r="X28" s="114">
        <v>8.3000000000000007</v>
      </c>
      <c r="Y28" s="27"/>
      <c r="Z28" s="26"/>
      <c r="AA28" s="27" t="s">
        <v>170</v>
      </c>
      <c r="AB28" s="26">
        <v>23.4</v>
      </c>
      <c r="AC28" s="27"/>
      <c r="AD28" s="26"/>
      <c r="AE28" s="27"/>
      <c r="AF28" s="26"/>
      <c r="AG28" s="27" t="s">
        <v>170</v>
      </c>
      <c r="AH28" s="26">
        <v>23.4</v>
      </c>
      <c r="AI28" s="27"/>
      <c r="AJ28" s="26"/>
      <c r="AK28" s="27" t="s">
        <v>170</v>
      </c>
      <c r="AL28" s="26">
        <v>23.4</v>
      </c>
      <c r="AM28" s="27" t="s">
        <v>170</v>
      </c>
      <c r="AN28" s="26">
        <v>23.4</v>
      </c>
      <c r="AO28" s="27"/>
      <c r="AP28" s="26"/>
      <c r="AQ28" s="27"/>
      <c r="AR28" s="26"/>
      <c r="AS28" s="113" t="s">
        <v>173</v>
      </c>
      <c r="AT28" s="114">
        <v>8.3000000000000007</v>
      </c>
    </row>
    <row r="29" spans="1:46" s="16" customFormat="1" x14ac:dyDescent="0.2">
      <c r="A29" s="12"/>
      <c r="B29" s="13"/>
      <c r="C29" s="14"/>
      <c r="E29" s="113" t="s">
        <v>173</v>
      </c>
      <c r="F29" s="114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113" t="s">
        <v>201</v>
      </c>
      <c r="AB29" s="114">
        <v>6.8</v>
      </c>
      <c r="AC29" s="27"/>
      <c r="AD29" s="26"/>
      <c r="AE29" s="27"/>
      <c r="AF29" s="26"/>
      <c r="AG29" s="113" t="s">
        <v>201</v>
      </c>
      <c r="AH29" s="114">
        <v>6.8</v>
      </c>
      <c r="AI29" s="27"/>
      <c r="AJ29" s="26"/>
      <c r="AK29" s="113" t="s">
        <v>194</v>
      </c>
      <c r="AL29" s="114">
        <v>11.8</v>
      </c>
      <c r="AM29" s="27"/>
      <c r="AN29" s="26"/>
      <c r="AO29" s="27"/>
      <c r="AP29" s="26"/>
      <c r="AQ29" s="27"/>
      <c r="AR29" s="26"/>
      <c r="AS29" s="27"/>
      <c r="AT29" s="26"/>
    </row>
    <row r="30" spans="1:46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</row>
    <row r="31" spans="1:46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>
        <f>SUM(H22:H30)</f>
        <v>319.60000000000002</v>
      </c>
      <c r="I31" s="18"/>
      <c r="J31" s="15">
        <f>SUM(J22:J30)</f>
        <v>318.2</v>
      </c>
      <c r="K31" s="17"/>
      <c r="L31" s="15">
        <f>SUM(L22:L30)</f>
        <v>368.59999999999997</v>
      </c>
      <c r="M31" s="17"/>
      <c r="N31" s="15">
        <f>SUM(N22:N30)</f>
        <v>397.7</v>
      </c>
      <c r="O31" s="17"/>
      <c r="P31" s="15">
        <f>SUM(P22:P30)</f>
        <v>346.6</v>
      </c>
      <c r="Q31" s="17"/>
      <c r="R31" s="15">
        <f>SUM(R22:R30)</f>
        <v>445.5</v>
      </c>
      <c r="S31" s="17"/>
      <c r="T31" s="15">
        <f>SUM(T22:T30)</f>
        <v>383.1</v>
      </c>
      <c r="U31" s="17"/>
      <c r="V31" s="15">
        <f>SUM(V22:V30)</f>
        <v>440.7999999999999</v>
      </c>
      <c r="W31" s="17"/>
      <c r="X31" s="15">
        <f>SUM(X22:X30)</f>
        <v>514.4</v>
      </c>
      <c r="Y31" s="17"/>
      <c r="Z31" s="15">
        <f>SUM(Z22:Z30)</f>
        <v>239.5</v>
      </c>
      <c r="AA31" s="17"/>
      <c r="AB31" s="15">
        <f>SUM(AB22:AB30)</f>
        <v>460.09999999999997</v>
      </c>
      <c r="AC31" s="17"/>
      <c r="AD31" s="15">
        <f>SUM(AD22:AD30)</f>
        <v>426.09999999999997</v>
      </c>
      <c r="AE31" s="17"/>
      <c r="AF31" s="15">
        <f>SUM(AF22:AF30)</f>
        <v>370.40000000000003</v>
      </c>
      <c r="AG31" s="17"/>
      <c r="AH31" s="15">
        <f>SUM(AH22:AH30)</f>
        <v>499.30000000000007</v>
      </c>
      <c r="AI31" s="17"/>
      <c r="AJ31" s="15">
        <f>SUM(AJ22:AJ30)</f>
        <v>391.49999999999994</v>
      </c>
      <c r="AK31" s="17"/>
      <c r="AL31" s="15">
        <f>SUM(AL22:AL30)</f>
        <v>492.00000000000006</v>
      </c>
      <c r="AM31" s="18"/>
      <c r="AN31" s="15">
        <f>SUM(AN22:AN30)</f>
        <v>458.1</v>
      </c>
      <c r="AO31" s="18"/>
      <c r="AP31" s="15">
        <f>SUM(AP22:AP30)</f>
        <v>362.00000000000006</v>
      </c>
      <c r="AQ31" s="17"/>
      <c r="AR31" s="15">
        <f>SUM(AR22:AR30)</f>
        <v>403.8</v>
      </c>
      <c r="AS31" s="17"/>
      <c r="AT31" s="15">
        <f>SUM(AT22:AT30)</f>
        <v>439.09999999999997</v>
      </c>
    </row>
    <row r="32" spans="1:46" x14ac:dyDescent="0.2">
      <c r="A32" s="12"/>
      <c r="B32" s="13"/>
      <c r="C32" s="14"/>
      <c r="E32" s="27"/>
      <c r="F32" s="26"/>
      <c r="G32" s="27"/>
      <c r="H32" s="26"/>
      <c r="I32" s="28"/>
      <c r="J32" s="26"/>
      <c r="K32" s="27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8"/>
      <c r="AN32" s="26"/>
      <c r="AO32" s="28"/>
      <c r="AP32" s="26"/>
      <c r="AQ32" s="27"/>
      <c r="AR32" s="26"/>
      <c r="AS32" s="27"/>
      <c r="AT32" s="26"/>
    </row>
    <row r="33" spans="1:46" s="16" customFormat="1" x14ac:dyDescent="0.2">
      <c r="A33" s="12"/>
      <c r="B33" s="13"/>
      <c r="C33" s="14"/>
      <c r="E33" s="113" t="s">
        <v>171</v>
      </c>
      <c r="F33" s="114">
        <v>0.6</v>
      </c>
      <c r="G33" s="27" t="s">
        <v>169</v>
      </c>
      <c r="H33" s="26">
        <v>26.6</v>
      </c>
      <c r="I33" s="27" t="s">
        <v>169</v>
      </c>
      <c r="J33" s="26">
        <v>26.6</v>
      </c>
      <c r="K33" s="27" t="s">
        <v>169</v>
      </c>
      <c r="L33" s="26">
        <v>26.6</v>
      </c>
      <c r="M33" s="113" t="s">
        <v>171</v>
      </c>
      <c r="N33" s="114">
        <v>0.6</v>
      </c>
      <c r="O33" s="113" t="s">
        <v>171</v>
      </c>
      <c r="P33" s="114">
        <v>0.6</v>
      </c>
      <c r="Q33" s="27" t="s">
        <v>169</v>
      </c>
      <c r="R33" s="26">
        <v>26.6</v>
      </c>
      <c r="S33" s="113" t="s">
        <v>171</v>
      </c>
      <c r="T33" s="114">
        <v>0.6</v>
      </c>
      <c r="U33" s="113" t="s">
        <v>171</v>
      </c>
      <c r="V33" s="114">
        <v>0.6</v>
      </c>
      <c r="W33" s="27" t="s">
        <v>169</v>
      </c>
      <c r="X33" s="26">
        <v>26.6</v>
      </c>
      <c r="Y33" s="27" t="s">
        <v>189</v>
      </c>
      <c r="Z33" s="26">
        <v>36.200000000000003</v>
      </c>
      <c r="AA33" s="27" t="s">
        <v>169</v>
      </c>
      <c r="AB33" s="26">
        <v>26.6</v>
      </c>
      <c r="AC33" s="27" t="s">
        <v>169</v>
      </c>
      <c r="AD33" s="26">
        <v>26.6</v>
      </c>
      <c r="AE33" s="113" t="s">
        <v>171</v>
      </c>
      <c r="AF33" s="114">
        <v>0.6</v>
      </c>
      <c r="AG33" s="113" t="s">
        <v>184</v>
      </c>
      <c r="AH33" s="114">
        <v>5</v>
      </c>
      <c r="AI33" s="27" t="s">
        <v>189</v>
      </c>
      <c r="AJ33" s="26">
        <v>36.200000000000003</v>
      </c>
      <c r="AK33" s="113" t="s">
        <v>171</v>
      </c>
      <c r="AL33" s="114">
        <v>0.6</v>
      </c>
      <c r="AM33" s="113" t="s">
        <v>171</v>
      </c>
      <c r="AN33" s="114">
        <v>0.6</v>
      </c>
      <c r="AO33" s="27" t="s">
        <v>169</v>
      </c>
      <c r="AP33" s="26">
        <v>26.6</v>
      </c>
      <c r="AQ33" s="27" t="s">
        <v>169</v>
      </c>
      <c r="AR33" s="26">
        <v>26.6</v>
      </c>
      <c r="AS33" s="113" t="s">
        <v>178</v>
      </c>
      <c r="AT33" s="114">
        <v>-1</v>
      </c>
    </row>
    <row r="34" spans="1:46" s="16" customFormat="1" x14ac:dyDescent="0.2">
      <c r="A34" s="12"/>
      <c r="B34" s="13"/>
      <c r="C34" s="14"/>
      <c r="E34" s="113" t="s">
        <v>184</v>
      </c>
      <c r="F34" s="114">
        <v>5</v>
      </c>
      <c r="G34" s="113" t="s">
        <v>184</v>
      </c>
      <c r="H34" s="114">
        <v>5</v>
      </c>
      <c r="I34" s="113" t="s">
        <v>179</v>
      </c>
      <c r="J34" s="114">
        <v>8.6</v>
      </c>
      <c r="K34" s="113" t="s">
        <v>178</v>
      </c>
      <c r="L34" s="114">
        <v>-1</v>
      </c>
      <c r="M34" s="27" t="s">
        <v>177</v>
      </c>
      <c r="N34" s="26">
        <v>34.5</v>
      </c>
      <c r="O34" s="113" t="s">
        <v>178</v>
      </c>
      <c r="P34" s="114">
        <v>-1</v>
      </c>
      <c r="Q34" s="113" t="s">
        <v>171</v>
      </c>
      <c r="R34" s="114">
        <v>0.6</v>
      </c>
      <c r="S34" s="113" t="s">
        <v>184</v>
      </c>
      <c r="T34" s="114">
        <v>5</v>
      </c>
      <c r="U34" s="27" t="s">
        <v>177</v>
      </c>
      <c r="V34" s="26">
        <v>34.5</v>
      </c>
      <c r="W34" s="113" t="s">
        <v>213</v>
      </c>
      <c r="X34" s="114">
        <v>5.4</v>
      </c>
      <c r="Y34" s="27" t="s">
        <v>170</v>
      </c>
      <c r="Z34" s="26">
        <v>29.6</v>
      </c>
      <c r="AA34" s="27" t="s">
        <v>170</v>
      </c>
      <c r="AB34" s="26">
        <v>29.6</v>
      </c>
      <c r="AC34" s="27" t="s">
        <v>177</v>
      </c>
      <c r="AD34" s="26">
        <v>34.5</v>
      </c>
      <c r="AE34" s="27" t="s">
        <v>189</v>
      </c>
      <c r="AF34" s="26">
        <v>36.200000000000003</v>
      </c>
      <c r="AG34" s="27" t="s">
        <v>177</v>
      </c>
      <c r="AH34" s="26">
        <v>34.5</v>
      </c>
      <c r="AI34" s="113" t="s">
        <v>178</v>
      </c>
      <c r="AJ34" s="114">
        <v>-1</v>
      </c>
      <c r="AK34" s="113" t="s">
        <v>178</v>
      </c>
      <c r="AL34" s="114">
        <v>-1</v>
      </c>
      <c r="AM34" s="113" t="s">
        <v>178</v>
      </c>
      <c r="AN34" s="114">
        <v>-1</v>
      </c>
      <c r="AO34" s="113" t="s">
        <v>178</v>
      </c>
      <c r="AP34" s="114">
        <v>-1</v>
      </c>
      <c r="AQ34" s="113" t="s">
        <v>171</v>
      </c>
      <c r="AR34" s="114">
        <v>0.6</v>
      </c>
      <c r="AS34" s="27" t="s">
        <v>177</v>
      </c>
      <c r="AT34" s="26">
        <v>34.5</v>
      </c>
    </row>
    <row r="35" spans="1:46" s="16" customFormat="1" x14ac:dyDescent="0.2">
      <c r="A35" s="12"/>
      <c r="B35" s="13"/>
      <c r="C35" s="14"/>
      <c r="E35" s="27" t="s">
        <v>170</v>
      </c>
      <c r="F35" s="26">
        <v>29.6</v>
      </c>
      <c r="G35" s="27" t="s">
        <v>170</v>
      </c>
      <c r="H35" s="26">
        <v>29.6</v>
      </c>
      <c r="I35" s="27" t="s">
        <v>170</v>
      </c>
      <c r="J35" s="26">
        <v>29.6</v>
      </c>
      <c r="K35" s="27" t="s">
        <v>170</v>
      </c>
      <c r="L35" s="26">
        <v>29.6</v>
      </c>
      <c r="M35" s="27" t="s">
        <v>170</v>
      </c>
      <c r="N35" s="26">
        <v>29.6</v>
      </c>
      <c r="O35" s="113" t="s">
        <v>184</v>
      </c>
      <c r="P35" s="114">
        <v>5</v>
      </c>
      <c r="Q35" s="113" t="s">
        <v>220</v>
      </c>
      <c r="R35" s="114">
        <v>8.8000000000000007</v>
      </c>
      <c r="S35" s="113" t="s">
        <v>179</v>
      </c>
      <c r="T35" s="114">
        <v>8.6</v>
      </c>
      <c r="U35" s="27" t="s">
        <v>216</v>
      </c>
      <c r="V35" s="26">
        <v>25.8</v>
      </c>
      <c r="W35" s="113" t="s">
        <v>184</v>
      </c>
      <c r="X35" s="114">
        <v>5</v>
      </c>
      <c r="Y35" s="27"/>
      <c r="Z35" s="26"/>
      <c r="AA35" s="27"/>
      <c r="AB35" s="26"/>
      <c r="AC35" s="27" t="s">
        <v>170</v>
      </c>
      <c r="AD35" s="26">
        <v>29.6</v>
      </c>
      <c r="AE35" s="115" t="s">
        <v>170</v>
      </c>
      <c r="AF35" s="116">
        <v>66.599999999999994</v>
      </c>
      <c r="AG35" s="27" t="s">
        <v>170</v>
      </c>
      <c r="AH35" s="26">
        <v>29.6</v>
      </c>
      <c r="AI35" s="27" t="s">
        <v>170</v>
      </c>
      <c r="AJ35" s="26">
        <v>29.6</v>
      </c>
      <c r="AK35" s="27" t="s">
        <v>177</v>
      </c>
      <c r="AL35" s="26">
        <v>34.5</v>
      </c>
      <c r="AM35" s="113" t="s">
        <v>184</v>
      </c>
      <c r="AN35" s="114">
        <v>5</v>
      </c>
      <c r="AO35" s="113" t="s">
        <v>184</v>
      </c>
      <c r="AP35" s="114">
        <v>5</v>
      </c>
      <c r="AQ35" s="27" t="s">
        <v>170</v>
      </c>
      <c r="AR35" s="26">
        <v>29.6</v>
      </c>
      <c r="AS35" s="113" t="s">
        <v>179</v>
      </c>
      <c r="AT35" s="114">
        <v>8.6</v>
      </c>
    </row>
    <row r="36" spans="1:46" s="16" customFormat="1" x14ac:dyDescent="0.2">
      <c r="A36" s="12"/>
      <c r="B36" s="13"/>
      <c r="C36" s="14"/>
      <c r="E36" s="27" t="s">
        <v>205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 t="s">
        <v>170</v>
      </c>
      <c r="P36" s="26">
        <v>29.6</v>
      </c>
      <c r="Q36" s="27"/>
      <c r="R36" s="26"/>
      <c r="S36" s="27" t="s">
        <v>170</v>
      </c>
      <c r="T36" s="26">
        <v>29.6</v>
      </c>
      <c r="U36" s="27" t="s">
        <v>170</v>
      </c>
      <c r="V36" s="26">
        <v>29.6</v>
      </c>
      <c r="W36" s="27" t="s">
        <v>170</v>
      </c>
      <c r="X36" s="26">
        <v>29.6</v>
      </c>
      <c r="Y36" s="27"/>
      <c r="Z36" s="26"/>
      <c r="AA36" s="27"/>
      <c r="AB36" s="26"/>
      <c r="AC36" s="27" t="s">
        <v>205</v>
      </c>
      <c r="AD36" s="26">
        <v>41.3</v>
      </c>
      <c r="AE36" s="27"/>
      <c r="AF36" s="26"/>
      <c r="AG36" s="27"/>
      <c r="AH36" s="26"/>
      <c r="AI36" s="27"/>
      <c r="AJ36" s="26"/>
      <c r="AK36" s="27" t="s">
        <v>170</v>
      </c>
      <c r="AL36" s="26">
        <v>29.6</v>
      </c>
      <c r="AM36" s="113" t="s">
        <v>179</v>
      </c>
      <c r="AN36" s="114">
        <v>8.6</v>
      </c>
      <c r="AO36" s="27"/>
      <c r="AP36" s="26"/>
      <c r="AQ36" s="27"/>
      <c r="AR36" s="26"/>
      <c r="AS36" s="27" t="s">
        <v>170</v>
      </c>
      <c r="AT36" s="26">
        <v>29.6</v>
      </c>
    </row>
    <row r="37" spans="1:46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 t="s">
        <v>170</v>
      </c>
      <c r="AN37" s="26">
        <v>29.6</v>
      </c>
      <c r="AO37" s="27"/>
      <c r="AP37" s="26"/>
      <c r="AQ37" s="27"/>
      <c r="AR37" s="26"/>
      <c r="AS37" s="27"/>
      <c r="AT37" s="26"/>
    </row>
    <row r="38" spans="1:46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>
        <f>SUM(H31:H37)</f>
        <v>380.80000000000007</v>
      </c>
      <c r="I38" s="18"/>
      <c r="J38" s="15">
        <f>SUM(J31:J37)</f>
        <v>383.00000000000006</v>
      </c>
      <c r="K38" s="17"/>
      <c r="L38" s="15">
        <f>SUM(L31:L37)</f>
        <v>423.8</v>
      </c>
      <c r="M38" s="17"/>
      <c r="N38" s="15">
        <f>SUM(N31:N37)</f>
        <v>462.40000000000003</v>
      </c>
      <c r="O38" s="17"/>
      <c r="P38" s="15">
        <f>SUM(P31:P37)</f>
        <v>380.80000000000007</v>
      </c>
      <c r="Q38" s="17"/>
      <c r="R38" s="15">
        <f>SUM(R31:R37)</f>
        <v>481.50000000000006</v>
      </c>
      <c r="S38" s="17"/>
      <c r="T38" s="15">
        <f>SUM(T31:T37)</f>
        <v>426.90000000000009</v>
      </c>
      <c r="U38" s="17"/>
      <c r="V38" s="15">
        <f>SUM(V31:V37)</f>
        <v>531.29999999999995</v>
      </c>
      <c r="W38" s="17"/>
      <c r="X38" s="15">
        <f>SUM(X31:X37)</f>
        <v>581</v>
      </c>
      <c r="Y38" s="17"/>
      <c r="Z38" s="15">
        <f>SUM(Z31:Z37)</f>
        <v>305.3</v>
      </c>
      <c r="AA38" s="17"/>
      <c r="AB38" s="15">
        <f>SUM(AB31:AB37)</f>
        <v>516.29999999999995</v>
      </c>
      <c r="AC38" s="17"/>
      <c r="AD38" s="15">
        <f>SUM(AD31:AD37)</f>
        <v>558.09999999999991</v>
      </c>
      <c r="AE38" s="17"/>
      <c r="AF38" s="15">
        <f>SUM(AF31:AF37)</f>
        <v>473.80000000000007</v>
      </c>
      <c r="AG38" s="17"/>
      <c r="AH38" s="15">
        <f>SUM(AH31:AH37)</f>
        <v>568.40000000000009</v>
      </c>
      <c r="AI38" s="17"/>
      <c r="AJ38" s="15">
        <f>SUM(AJ31:AJ37)</f>
        <v>456.29999999999995</v>
      </c>
      <c r="AK38" s="17"/>
      <c r="AL38" s="15">
        <f>SUM(AL31:AL37)</f>
        <v>555.70000000000016</v>
      </c>
      <c r="AM38" s="18"/>
      <c r="AN38" s="15">
        <f>SUM(AN31:AN37)</f>
        <v>500.90000000000009</v>
      </c>
      <c r="AO38" s="18"/>
      <c r="AP38" s="15">
        <f>SUM(AP31:AP37)</f>
        <v>392.60000000000008</v>
      </c>
      <c r="AQ38" s="17"/>
      <c r="AR38" s="15">
        <f>SUM(AR31:AR37)</f>
        <v>460.60000000000008</v>
      </c>
      <c r="AS38" s="17"/>
      <c r="AT38" s="15">
        <f>SUM(AT31:AT37)</f>
        <v>510.8</v>
      </c>
    </row>
    <row r="39" spans="1:46" ht="13.5" customHeight="1" x14ac:dyDescent="0.2">
      <c r="A39" s="12"/>
      <c r="B39" s="13"/>
      <c r="C39" s="14"/>
      <c r="E39" s="27"/>
      <c r="F39" s="26"/>
      <c r="G39" s="27"/>
      <c r="H39" s="26"/>
      <c r="I39" s="28"/>
      <c r="J39" s="26"/>
      <c r="K39" s="27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8"/>
      <c r="AN39" s="26"/>
      <c r="AO39" s="28"/>
      <c r="AP39" s="26"/>
      <c r="AQ39" s="27"/>
      <c r="AR39" s="26"/>
      <c r="AS39" s="27"/>
      <c r="AT39" s="26"/>
    </row>
    <row r="40" spans="1:46" s="16" customFormat="1" x14ac:dyDescent="0.2">
      <c r="A40" s="12"/>
      <c r="B40" s="13"/>
      <c r="C40" s="14"/>
      <c r="E40" s="27" t="s">
        <v>170</v>
      </c>
      <c r="F40" s="26">
        <v>28.6</v>
      </c>
      <c r="G40" s="27" t="s">
        <v>169</v>
      </c>
      <c r="H40" s="26">
        <v>32.200000000000003</v>
      </c>
      <c r="I40" s="27" t="s">
        <v>169</v>
      </c>
      <c r="J40" s="26">
        <v>32.200000000000003</v>
      </c>
      <c r="K40" s="115" t="s">
        <v>169</v>
      </c>
      <c r="L40" s="116">
        <v>80.5</v>
      </c>
      <c r="M40" s="113" t="s">
        <v>177</v>
      </c>
      <c r="N40" s="114">
        <v>5</v>
      </c>
      <c r="O40" s="27" t="s">
        <v>170</v>
      </c>
      <c r="P40" s="26">
        <v>28.6</v>
      </c>
      <c r="Q40" s="115" t="s">
        <v>169</v>
      </c>
      <c r="R40" s="116">
        <v>80.5</v>
      </c>
      <c r="S40" s="27" t="s">
        <v>170</v>
      </c>
      <c r="T40" s="26">
        <v>28.6</v>
      </c>
      <c r="U40" s="113" t="s">
        <v>177</v>
      </c>
      <c r="V40" s="114">
        <v>5</v>
      </c>
      <c r="W40" s="27" t="s">
        <v>169</v>
      </c>
      <c r="X40" s="26">
        <v>32.200000000000003</v>
      </c>
      <c r="Y40" s="113" t="s">
        <v>189</v>
      </c>
      <c r="Z40" s="114">
        <v>3.2</v>
      </c>
      <c r="AA40" s="27" t="s">
        <v>169</v>
      </c>
      <c r="AB40" s="26">
        <v>32.200000000000003</v>
      </c>
      <c r="AC40" s="27" t="s">
        <v>169</v>
      </c>
      <c r="AD40" s="26">
        <v>32.200000000000003</v>
      </c>
      <c r="AE40" s="113" t="s">
        <v>189</v>
      </c>
      <c r="AF40" s="114">
        <v>3.2</v>
      </c>
      <c r="AG40" s="113" t="s">
        <v>177</v>
      </c>
      <c r="AH40" s="114">
        <v>5</v>
      </c>
      <c r="AI40" s="113" t="s">
        <v>189</v>
      </c>
      <c r="AJ40" s="114">
        <v>3.2</v>
      </c>
      <c r="AK40" s="113" t="s">
        <v>177</v>
      </c>
      <c r="AL40" s="114">
        <v>12.5</v>
      </c>
      <c r="AM40" s="27" t="s">
        <v>170</v>
      </c>
      <c r="AN40" s="26">
        <v>28.6</v>
      </c>
      <c r="AO40" s="27" t="s">
        <v>169</v>
      </c>
      <c r="AP40" s="26">
        <v>32.200000000000003</v>
      </c>
      <c r="AQ40" s="27" t="s">
        <v>169</v>
      </c>
      <c r="AR40" s="26">
        <v>32.200000000000003</v>
      </c>
      <c r="AS40" s="113" t="s">
        <v>177</v>
      </c>
      <c r="AT40" s="114">
        <v>5</v>
      </c>
    </row>
    <row r="41" spans="1:46" s="16" customFormat="1" x14ac:dyDescent="0.2">
      <c r="A41" s="12"/>
      <c r="B41" s="13"/>
      <c r="C41" s="14"/>
      <c r="E41" s="113" t="s">
        <v>205</v>
      </c>
      <c r="F41" s="114">
        <v>7.3</v>
      </c>
      <c r="G41" s="115" t="s">
        <v>170</v>
      </c>
      <c r="H41" s="116">
        <v>71.5</v>
      </c>
      <c r="I41" s="27" t="s">
        <v>170</v>
      </c>
      <c r="J41" s="26">
        <v>28.6</v>
      </c>
      <c r="K41" s="27" t="s">
        <v>170</v>
      </c>
      <c r="L41" s="26">
        <v>28.6</v>
      </c>
      <c r="M41" s="27" t="s">
        <v>170</v>
      </c>
      <c r="N41" s="26">
        <v>28.6</v>
      </c>
      <c r="O41" s="27"/>
      <c r="P41" s="26"/>
      <c r="Q41" s="27"/>
      <c r="R41" s="26"/>
      <c r="S41" s="27"/>
      <c r="T41" s="26"/>
      <c r="U41" s="113" t="s">
        <v>216</v>
      </c>
      <c r="V41" s="114">
        <v>6.6</v>
      </c>
      <c r="W41" s="27" t="s">
        <v>170</v>
      </c>
      <c r="X41" s="26">
        <v>28.6</v>
      </c>
      <c r="Y41" s="27" t="s">
        <v>170</v>
      </c>
      <c r="Z41" s="26">
        <v>28.6</v>
      </c>
      <c r="AA41" s="27" t="s">
        <v>170</v>
      </c>
      <c r="AB41" s="26">
        <v>28.6</v>
      </c>
      <c r="AC41" s="113" t="s">
        <v>177</v>
      </c>
      <c r="AD41" s="114">
        <v>5</v>
      </c>
      <c r="AE41" s="27" t="s">
        <v>170</v>
      </c>
      <c r="AF41" s="26">
        <v>28.6</v>
      </c>
      <c r="AG41" s="27" t="s">
        <v>170</v>
      </c>
      <c r="AH41" s="26">
        <v>28.6</v>
      </c>
      <c r="AI41" s="27" t="s">
        <v>170</v>
      </c>
      <c r="AJ41" s="26">
        <v>28.6</v>
      </c>
      <c r="AK41" s="27" t="s">
        <v>170</v>
      </c>
      <c r="AL41" s="26">
        <v>28.6</v>
      </c>
      <c r="AM41" s="27"/>
      <c r="AN41" s="26"/>
      <c r="AO41" s="27"/>
      <c r="AP41" s="26"/>
      <c r="AQ41" s="27" t="s">
        <v>170</v>
      </c>
      <c r="AR41" s="26">
        <v>28.6</v>
      </c>
      <c r="AS41" s="115" t="s">
        <v>170</v>
      </c>
      <c r="AT41" s="116">
        <v>71.5</v>
      </c>
    </row>
    <row r="42" spans="1:46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 t="s">
        <v>170</v>
      </c>
      <c r="V42" s="26">
        <v>28.6</v>
      </c>
      <c r="W42" s="27"/>
      <c r="X42" s="26"/>
      <c r="Y42" s="27"/>
      <c r="Z42" s="26"/>
      <c r="AA42" s="27"/>
      <c r="AB42" s="26"/>
      <c r="AC42" s="27" t="s">
        <v>170</v>
      </c>
      <c r="AD42" s="26">
        <v>28.6</v>
      </c>
      <c r="AE42" s="27"/>
      <c r="AF42" s="26"/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</row>
    <row r="43" spans="1:46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113" t="s">
        <v>205</v>
      </c>
      <c r="AD43" s="114">
        <v>7.3</v>
      </c>
      <c r="AE43" s="27"/>
      <c r="AF43" s="26"/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</row>
    <row r="44" spans="1:46" s="16" customFormat="1" x14ac:dyDescent="0.2">
      <c r="A44" s="12"/>
      <c r="B44" s="13"/>
      <c r="C44" s="14"/>
      <c r="E44" s="27"/>
      <c r="F44" s="26"/>
      <c r="G44" s="11"/>
      <c r="H44" s="26"/>
      <c r="I44" s="27"/>
      <c r="J44" s="26"/>
      <c r="K44" s="27"/>
      <c r="L44" s="26"/>
      <c r="M44" s="27"/>
      <c r="N44" s="26"/>
      <c r="O44" s="27"/>
      <c r="P44" s="26"/>
      <c r="Q44" s="27"/>
      <c r="R44" s="26"/>
      <c r="S44" s="11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</row>
    <row r="45" spans="1:46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>
        <f>SUM(H38:H44)</f>
        <v>484.50000000000006</v>
      </c>
      <c r="I45" s="18"/>
      <c r="J45" s="15">
        <f>SUM(J38:J44)</f>
        <v>443.80000000000007</v>
      </c>
      <c r="K45" s="17"/>
      <c r="L45" s="15">
        <f>SUM(L38:L44)</f>
        <v>532.9</v>
      </c>
      <c r="M45" s="17"/>
      <c r="N45" s="15">
        <f>SUM(N38:N44)</f>
        <v>496.00000000000006</v>
      </c>
      <c r="O45" s="17"/>
      <c r="P45" s="15">
        <f>SUM(P38:P44)</f>
        <v>409.40000000000009</v>
      </c>
      <c r="Q45" s="17"/>
      <c r="R45" s="15">
        <f>SUM(R38:R44)</f>
        <v>562</v>
      </c>
      <c r="S45" s="17"/>
      <c r="T45" s="15">
        <f>SUM(T38:T44)</f>
        <v>455.50000000000011</v>
      </c>
      <c r="U45" s="17"/>
      <c r="V45" s="15">
        <f>SUM(V38:V44)</f>
        <v>571.5</v>
      </c>
      <c r="W45" s="17"/>
      <c r="X45" s="15">
        <f>SUM(X38:X44)</f>
        <v>641.80000000000007</v>
      </c>
      <c r="Y45" s="17"/>
      <c r="Z45" s="15">
        <f>SUM(Z38:Z44)</f>
        <v>337.1</v>
      </c>
      <c r="AA45" s="17"/>
      <c r="AB45" s="15">
        <f>SUM(AB38:AB44)</f>
        <v>577.1</v>
      </c>
      <c r="AC45" s="17"/>
      <c r="AD45" s="15">
        <f>SUM(AD38:AD44)</f>
        <v>631.19999999999993</v>
      </c>
      <c r="AE45" s="17"/>
      <c r="AF45" s="15">
        <f>SUM(AF38:AF44)</f>
        <v>505.60000000000008</v>
      </c>
      <c r="AG45" s="17"/>
      <c r="AH45" s="15">
        <f>SUM(AH38:AH44)</f>
        <v>602.00000000000011</v>
      </c>
      <c r="AI45" s="17"/>
      <c r="AJ45" s="15">
        <f>SUM(AJ38:AJ44)</f>
        <v>488.09999999999997</v>
      </c>
      <c r="AK45" s="17"/>
      <c r="AL45" s="15">
        <f>SUM(AL38:AL44)</f>
        <v>596.80000000000018</v>
      </c>
      <c r="AM45" s="18"/>
      <c r="AN45" s="15">
        <f>SUM(AN38:AN44)</f>
        <v>529.50000000000011</v>
      </c>
      <c r="AO45" s="18"/>
      <c r="AP45" s="15">
        <f>SUM(AP38:AP44)</f>
        <v>424.80000000000007</v>
      </c>
      <c r="AQ45" s="17"/>
      <c r="AR45" s="15">
        <f>SUM(AR38:AR44)</f>
        <v>521.40000000000009</v>
      </c>
      <c r="AS45" s="17"/>
      <c r="AT45" s="15">
        <f>SUM(AT38:AT44)</f>
        <v>587.29999999999995</v>
      </c>
    </row>
    <row r="46" spans="1:46" x14ac:dyDescent="0.2">
      <c r="A46" s="12"/>
      <c r="B46" s="13"/>
      <c r="C46" s="14"/>
      <c r="E46" s="27"/>
      <c r="F46" s="26"/>
      <c r="G46" s="27"/>
      <c r="H46" s="26"/>
      <c r="I46" s="28"/>
      <c r="J46" s="26"/>
      <c r="K46" s="27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8"/>
      <c r="AN46" s="26"/>
      <c r="AO46" s="28"/>
      <c r="AP46" s="26"/>
      <c r="AQ46" s="27"/>
      <c r="AR46" s="26"/>
      <c r="AS46" s="27"/>
      <c r="AT46" s="26"/>
    </row>
    <row r="47" spans="1:46" s="16" customFormat="1" x14ac:dyDescent="0.2">
      <c r="A47" s="12"/>
      <c r="B47" s="13"/>
      <c r="C47" s="14"/>
      <c r="E47" s="113" t="s">
        <v>170</v>
      </c>
      <c r="F47" s="114">
        <v>-11.8</v>
      </c>
      <c r="G47" s="27" t="s">
        <v>169</v>
      </c>
      <c r="H47" s="26">
        <v>22.6</v>
      </c>
      <c r="I47" s="115" t="s">
        <v>169</v>
      </c>
      <c r="J47" s="116">
        <v>62.2</v>
      </c>
      <c r="K47" s="27" t="s">
        <v>169</v>
      </c>
      <c r="L47" s="26">
        <v>22.6</v>
      </c>
      <c r="M47" s="27"/>
      <c r="N47" s="26"/>
      <c r="O47" s="113" t="s">
        <v>170</v>
      </c>
      <c r="P47" s="114">
        <v>-11.8</v>
      </c>
      <c r="Q47" s="27" t="s">
        <v>169</v>
      </c>
      <c r="R47" s="26">
        <v>22.6</v>
      </c>
      <c r="S47" s="113" t="s">
        <v>170</v>
      </c>
      <c r="T47" s="114">
        <v>-11.8</v>
      </c>
      <c r="U47" s="113" t="s">
        <v>170</v>
      </c>
      <c r="V47" s="114">
        <v>-11.8</v>
      </c>
      <c r="W47" s="27" t="s">
        <v>169</v>
      </c>
      <c r="X47" s="26">
        <v>22.6</v>
      </c>
      <c r="Y47" s="27"/>
      <c r="Z47" s="26"/>
      <c r="AA47" s="115" t="s">
        <v>169</v>
      </c>
      <c r="AB47" s="116">
        <v>62.2</v>
      </c>
      <c r="AC47" s="115" t="s">
        <v>169</v>
      </c>
      <c r="AD47" s="116">
        <v>62.2</v>
      </c>
      <c r="AE47" s="27"/>
      <c r="AF47" s="26"/>
      <c r="AG47" s="27"/>
      <c r="AH47" s="26"/>
      <c r="AI47" s="27"/>
      <c r="AJ47" s="26"/>
      <c r="AK47" s="27"/>
      <c r="AL47" s="26"/>
      <c r="AM47" s="113" t="s">
        <v>170</v>
      </c>
      <c r="AN47" s="114">
        <v>-4.3</v>
      </c>
      <c r="AO47" s="27" t="s">
        <v>169</v>
      </c>
      <c r="AP47" s="26">
        <v>22.6</v>
      </c>
      <c r="AQ47" s="27" t="s">
        <v>169</v>
      </c>
      <c r="AR47" s="26">
        <v>22.6</v>
      </c>
      <c r="AS47" s="27"/>
      <c r="AT47" s="26"/>
    </row>
    <row r="48" spans="1:46" s="16" customFormat="1" x14ac:dyDescent="0.2">
      <c r="A48" s="12"/>
      <c r="B48" s="13"/>
      <c r="C48" s="14"/>
      <c r="E48" s="27"/>
      <c r="F48" s="26"/>
      <c r="G48" s="113" t="s">
        <v>170</v>
      </c>
      <c r="H48" s="114">
        <v>-4.3</v>
      </c>
      <c r="I48" s="113" t="s">
        <v>170</v>
      </c>
      <c r="J48" s="114">
        <v>-4.3</v>
      </c>
      <c r="K48" s="113" t="s">
        <v>170</v>
      </c>
      <c r="L48" s="114">
        <v>-4.3</v>
      </c>
      <c r="M48" s="113" t="s">
        <v>170</v>
      </c>
      <c r="N48" s="114">
        <v>-4.3</v>
      </c>
      <c r="O48" s="27"/>
      <c r="P48" s="26"/>
      <c r="Q48" s="27"/>
      <c r="R48" s="26"/>
      <c r="S48" s="27"/>
      <c r="T48" s="26"/>
      <c r="U48" s="27"/>
      <c r="V48" s="26"/>
      <c r="W48" s="113" t="s">
        <v>170</v>
      </c>
      <c r="X48" s="114">
        <v>-11.8</v>
      </c>
      <c r="Y48" s="113" t="s">
        <v>170</v>
      </c>
      <c r="Z48" s="114">
        <v>-11.8</v>
      </c>
      <c r="AA48" s="113" t="s">
        <v>170</v>
      </c>
      <c r="AB48" s="114">
        <v>-4.3</v>
      </c>
      <c r="AC48" s="113" t="s">
        <v>170</v>
      </c>
      <c r="AD48" s="114">
        <v>-4.3</v>
      </c>
      <c r="AE48" s="113" t="s">
        <v>170</v>
      </c>
      <c r="AF48" s="114">
        <v>-4.3</v>
      </c>
      <c r="AG48" s="113" t="s">
        <v>170</v>
      </c>
      <c r="AH48" s="114">
        <v>-4.3</v>
      </c>
      <c r="AI48" s="113" t="s">
        <v>170</v>
      </c>
      <c r="AJ48" s="114">
        <v>-4.3</v>
      </c>
      <c r="AK48" s="113" t="s">
        <v>170</v>
      </c>
      <c r="AL48" s="114">
        <v>-4.3</v>
      </c>
      <c r="AM48" s="27"/>
      <c r="AN48" s="26"/>
      <c r="AO48" s="27"/>
      <c r="AP48" s="26"/>
      <c r="AQ48" s="113" t="s">
        <v>170</v>
      </c>
      <c r="AR48" s="114">
        <v>-11.8</v>
      </c>
      <c r="AS48" s="113" t="s">
        <v>170</v>
      </c>
      <c r="AT48" s="114">
        <v>-4.3</v>
      </c>
    </row>
    <row r="49" spans="1:46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</row>
    <row r="50" spans="1:46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</row>
    <row r="51" spans="1:46" s="16" customFormat="1" x14ac:dyDescent="0.2">
      <c r="A51" s="12"/>
      <c r="B51" s="13"/>
      <c r="C51" s="14"/>
      <c r="E51" s="11"/>
      <c r="F51" s="26"/>
      <c r="G51" s="11"/>
      <c r="H51" s="26"/>
      <c r="I51" s="27"/>
      <c r="J51" s="26"/>
      <c r="K51" s="11"/>
      <c r="L51" s="26"/>
      <c r="M51" s="11"/>
      <c r="N51" s="26"/>
      <c r="O51" s="27"/>
      <c r="P51" s="26"/>
      <c r="Q51" s="27"/>
      <c r="R51" s="26"/>
      <c r="S51" s="27"/>
      <c r="T51" s="26"/>
      <c r="U51" s="27"/>
      <c r="V51" s="26"/>
      <c r="W51" s="27"/>
      <c r="X51" s="26"/>
      <c r="Y51" s="11"/>
      <c r="Z51" s="26"/>
      <c r="AA51" s="27"/>
      <c r="AB51" s="26"/>
      <c r="AC51" s="27"/>
      <c r="AD51" s="26"/>
      <c r="AE51" s="11"/>
      <c r="AF51" s="26"/>
      <c r="AG51" s="27"/>
      <c r="AH51" s="26"/>
      <c r="AI51" s="27"/>
      <c r="AJ51" s="26"/>
      <c r="AK51" s="11"/>
      <c r="AL51" s="26"/>
      <c r="AM51" s="27"/>
      <c r="AN51" s="26"/>
      <c r="AO51" s="27"/>
      <c r="AP51" s="26"/>
      <c r="AQ51" s="27"/>
      <c r="AR51" s="26"/>
      <c r="AS51" s="27"/>
      <c r="AT51" s="26"/>
    </row>
    <row r="52" spans="1:46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>
        <f>SUM(H45:H51)</f>
        <v>502.80000000000007</v>
      </c>
      <c r="I52" s="18"/>
      <c r="J52" s="15">
        <f>SUM(J45:J51)</f>
        <v>501.70000000000005</v>
      </c>
      <c r="K52" s="17"/>
      <c r="L52" s="15">
        <f>SUM(L45:L51)</f>
        <v>551.20000000000005</v>
      </c>
      <c r="M52" s="17"/>
      <c r="N52" s="15">
        <f>SUM(N45:N51)</f>
        <v>491.70000000000005</v>
      </c>
      <c r="O52" s="17"/>
      <c r="P52" s="15">
        <f>SUM(P45:P51)</f>
        <v>397.60000000000008</v>
      </c>
      <c r="Q52" s="17"/>
      <c r="R52" s="15">
        <f>SUM(R45:R51)</f>
        <v>584.6</v>
      </c>
      <c r="S52" s="17"/>
      <c r="T52" s="15">
        <f>SUM(T45:T51)</f>
        <v>443.7000000000001</v>
      </c>
      <c r="U52" s="17"/>
      <c r="V52" s="15">
        <f>SUM(V45:V51)</f>
        <v>559.70000000000005</v>
      </c>
      <c r="W52" s="17"/>
      <c r="X52" s="15">
        <f>SUM(X45:X51)</f>
        <v>652.60000000000014</v>
      </c>
      <c r="Y52" s="17"/>
      <c r="Z52" s="15">
        <f>SUM(Z45:Z51)</f>
        <v>325.3</v>
      </c>
      <c r="AA52" s="17"/>
      <c r="AB52" s="15">
        <f>SUM(AB45:AB51)</f>
        <v>635.00000000000011</v>
      </c>
      <c r="AC52" s="17"/>
      <c r="AD52" s="15">
        <f>SUM(AD45:AD51)</f>
        <v>689.1</v>
      </c>
      <c r="AE52" s="17"/>
      <c r="AF52" s="15">
        <f>SUM(AF45:AF51)</f>
        <v>501.30000000000007</v>
      </c>
      <c r="AG52" s="17"/>
      <c r="AH52" s="15">
        <f>SUM(AH45:AH51)</f>
        <v>597.70000000000016</v>
      </c>
      <c r="AI52" s="17"/>
      <c r="AJ52" s="15">
        <f>SUM(AJ45:AJ51)</f>
        <v>483.79999999999995</v>
      </c>
      <c r="AK52" s="17"/>
      <c r="AL52" s="15">
        <f>SUM(AL45:AL51)</f>
        <v>592.50000000000023</v>
      </c>
      <c r="AM52" s="18"/>
      <c r="AN52" s="15">
        <f>SUM(AN45:AN51)</f>
        <v>525.20000000000016</v>
      </c>
      <c r="AO52" s="18"/>
      <c r="AP52" s="15">
        <f>SUM(AP45:AP51)</f>
        <v>447.40000000000009</v>
      </c>
      <c r="AQ52" s="17"/>
      <c r="AR52" s="15">
        <f>SUM(AR45:AR51)</f>
        <v>532.20000000000016</v>
      </c>
      <c r="AS52" s="17"/>
      <c r="AT52" s="15">
        <f>SUM(AT45:AT51)</f>
        <v>583</v>
      </c>
    </row>
    <row r="53" spans="1:46" x14ac:dyDescent="0.2">
      <c r="A53" s="12"/>
      <c r="B53" s="13"/>
      <c r="C53" s="14"/>
      <c r="E53" s="27"/>
      <c r="F53" s="26"/>
      <c r="G53" s="27"/>
      <c r="H53" s="26"/>
      <c r="I53" s="28"/>
      <c r="J53" s="26"/>
      <c r="K53" s="27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8"/>
      <c r="AN53" s="26"/>
      <c r="AO53" s="28"/>
      <c r="AP53" s="26"/>
      <c r="AQ53" s="27"/>
      <c r="AR53" s="26"/>
      <c r="AS53" s="27"/>
      <c r="AT53" s="26"/>
    </row>
    <row r="54" spans="1:46" s="16" customFormat="1" x14ac:dyDescent="0.2">
      <c r="A54" s="12"/>
      <c r="B54" s="13"/>
      <c r="C54" s="14"/>
      <c r="E54" s="27"/>
      <c r="F54" s="26"/>
      <c r="G54" s="117" t="s">
        <v>169</v>
      </c>
      <c r="H54" s="118">
        <v>45.6</v>
      </c>
      <c r="I54" s="117" t="s">
        <v>169</v>
      </c>
      <c r="J54" s="118">
        <v>45.6</v>
      </c>
      <c r="K54" s="117" t="s">
        <v>169</v>
      </c>
      <c r="L54" s="118">
        <v>45.6</v>
      </c>
      <c r="M54" s="27"/>
      <c r="N54" s="26"/>
      <c r="O54" s="27"/>
      <c r="P54" s="26"/>
      <c r="Q54" s="117" t="s">
        <v>169</v>
      </c>
      <c r="R54" s="118">
        <v>45.6</v>
      </c>
      <c r="S54" s="27"/>
      <c r="T54" s="26"/>
      <c r="U54" s="27"/>
      <c r="V54" s="26"/>
      <c r="W54" s="117" t="s">
        <v>169</v>
      </c>
      <c r="X54" s="118">
        <v>45.6</v>
      </c>
      <c r="Y54" s="27"/>
      <c r="Z54" s="26"/>
      <c r="AA54" s="117" t="s">
        <v>169</v>
      </c>
      <c r="AB54" s="118">
        <v>45.6</v>
      </c>
      <c r="AC54" s="117" t="s">
        <v>169</v>
      </c>
      <c r="AD54" s="118">
        <v>45.6</v>
      </c>
      <c r="AE54" s="27"/>
      <c r="AF54" s="26"/>
      <c r="AG54" s="27"/>
      <c r="AH54" s="26"/>
      <c r="AI54" s="27"/>
      <c r="AJ54" s="26"/>
      <c r="AK54" s="27"/>
      <c r="AL54" s="26"/>
      <c r="AM54" s="27"/>
      <c r="AN54" s="26"/>
      <c r="AO54" s="117" t="s">
        <v>169</v>
      </c>
      <c r="AP54" s="118">
        <v>96.8</v>
      </c>
      <c r="AQ54" s="117" t="s">
        <v>169</v>
      </c>
      <c r="AR54" s="118">
        <v>45.6</v>
      </c>
      <c r="AS54" s="27"/>
      <c r="AT54" s="26"/>
    </row>
    <row r="55" spans="1:46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</row>
    <row r="56" spans="1:46" x14ac:dyDescent="0.2">
      <c r="A56" s="12"/>
      <c r="B56" s="13"/>
      <c r="C56" s="14"/>
      <c r="E56" s="27"/>
      <c r="F56" s="26"/>
      <c r="G56" s="27"/>
      <c r="H56" s="26"/>
      <c r="I56" s="28"/>
      <c r="J56" s="26"/>
      <c r="K56" s="27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8"/>
      <c r="AN56" s="26"/>
      <c r="AO56" s="28"/>
      <c r="AP56" s="26"/>
      <c r="AQ56" s="27"/>
      <c r="AR56" s="26"/>
      <c r="AS56" s="27"/>
      <c r="AT56" s="26"/>
    </row>
    <row r="57" spans="1:46" s="10" customFormat="1" ht="12.75" x14ac:dyDescent="0.2">
      <c r="A57" s="19"/>
      <c r="B57" s="20"/>
      <c r="C57" s="22" t="s">
        <v>47</v>
      </c>
      <c r="D57" s="23"/>
      <c r="E57" s="24"/>
      <c r="F57" s="25">
        <f>SUM(F52:F56)</f>
        <v>599</v>
      </c>
      <c r="G57" s="24"/>
      <c r="H57" s="25">
        <f>SUM(H52:H56)</f>
        <v>548.40000000000009</v>
      </c>
      <c r="I57" s="24"/>
      <c r="J57" s="25">
        <f>SUM(J52:J56)</f>
        <v>547.30000000000007</v>
      </c>
      <c r="K57" s="24"/>
      <c r="L57" s="25">
        <f>SUM(L52:L56)</f>
        <v>596.80000000000007</v>
      </c>
      <c r="M57" s="24"/>
      <c r="N57" s="25">
        <f>SUM(N52:N56)</f>
        <v>491.70000000000005</v>
      </c>
      <c r="O57" s="24"/>
      <c r="P57" s="25">
        <f>SUM(P52:P56)</f>
        <v>397.60000000000008</v>
      </c>
      <c r="Q57" s="24"/>
      <c r="R57" s="25">
        <f>SUM(R52:R56)</f>
        <v>630.20000000000005</v>
      </c>
      <c r="S57" s="24"/>
      <c r="T57" s="25">
        <f>SUM(T52:T56)</f>
        <v>443.7000000000001</v>
      </c>
      <c r="U57" s="24"/>
      <c r="V57" s="25">
        <f>SUM(V52:V56)</f>
        <v>559.70000000000005</v>
      </c>
      <c r="W57" s="24"/>
      <c r="X57" s="25">
        <f>SUM(X52:X56)</f>
        <v>698.20000000000016</v>
      </c>
      <c r="Y57" s="24"/>
      <c r="Z57" s="25">
        <f>SUM(Z52:Z56)</f>
        <v>325.3</v>
      </c>
      <c r="AA57" s="24"/>
      <c r="AB57" s="25">
        <f>SUM(AB52:AB56)</f>
        <v>680.60000000000014</v>
      </c>
      <c r="AC57" s="24"/>
      <c r="AD57" s="25">
        <f>SUM(AD52:AD56)</f>
        <v>734.7</v>
      </c>
      <c r="AE57" s="24"/>
      <c r="AF57" s="25">
        <f>SUM(AF52:AF56)</f>
        <v>501.30000000000007</v>
      </c>
      <c r="AG57" s="24"/>
      <c r="AH57" s="25">
        <f>SUM(AH52:AH56)</f>
        <v>597.70000000000016</v>
      </c>
      <c r="AI57" s="24"/>
      <c r="AJ57" s="25">
        <f>SUM(AJ52:AJ56)</f>
        <v>483.79999999999995</v>
      </c>
      <c r="AK57" s="24"/>
      <c r="AL57" s="25">
        <f>SUM(AL52:AL56)</f>
        <v>592.50000000000023</v>
      </c>
      <c r="AM57" s="24"/>
      <c r="AN57" s="25">
        <f>SUM(AN52:AN56)</f>
        <v>525.20000000000016</v>
      </c>
      <c r="AO57" s="24"/>
      <c r="AP57" s="25">
        <f>SUM(AP52:AP56)</f>
        <v>544.20000000000005</v>
      </c>
      <c r="AQ57" s="24"/>
      <c r="AR57" s="25">
        <f>SUM(AR52:AR56)</f>
        <v>577.80000000000018</v>
      </c>
      <c r="AS57" s="24"/>
      <c r="AT57" s="25">
        <f>SUM(AT52:AT56)</f>
        <v>583</v>
      </c>
    </row>
    <row r="58" spans="1:46" x14ac:dyDescent="0.2">
      <c r="A58" s="12"/>
      <c r="B58" s="13"/>
      <c r="C58" s="14"/>
      <c r="E58" s="29"/>
      <c r="F58" s="30"/>
      <c r="G58" s="29"/>
      <c r="H58" s="30"/>
      <c r="I58" s="31"/>
      <c r="J58" s="30"/>
      <c r="K58" s="29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31"/>
      <c r="AN58" s="30"/>
      <c r="AO58" s="31"/>
      <c r="AP58" s="30"/>
      <c r="AQ58" s="29"/>
      <c r="AR58" s="30"/>
      <c r="AS58" s="29"/>
      <c r="AT58" s="30"/>
    </row>
    <row r="59" spans="1:46" x14ac:dyDescent="0.2">
      <c r="A59" s="12"/>
      <c r="B59" s="13"/>
      <c r="C59" s="14"/>
    </row>
    <row r="60" spans="1:46" x14ac:dyDescent="0.2">
      <c r="A60" s="124">
        <v>46062</v>
      </c>
      <c r="B60" s="125">
        <v>500</v>
      </c>
      <c r="C60" s="126" t="s">
        <v>48</v>
      </c>
      <c r="E60" s="27" t="s">
        <v>196</v>
      </c>
      <c r="F60" s="26">
        <v>26.3</v>
      </c>
      <c r="G60" s="113" t="s">
        <v>259</v>
      </c>
      <c r="H60" s="114">
        <v>11.5</v>
      </c>
      <c r="I60" s="113" t="s">
        <v>258</v>
      </c>
      <c r="J60" s="114">
        <v>4.9000000000000004</v>
      </c>
      <c r="K60" s="27" t="s">
        <v>256</v>
      </c>
      <c r="L60" s="26">
        <v>27.7</v>
      </c>
      <c r="M60" s="27" t="s">
        <v>195</v>
      </c>
      <c r="N60" s="26">
        <v>34.1</v>
      </c>
      <c r="O60" s="27" t="s">
        <v>172</v>
      </c>
      <c r="P60" s="26">
        <v>30</v>
      </c>
      <c r="Q60" s="113" t="s">
        <v>259</v>
      </c>
      <c r="R60" s="114">
        <v>11.5</v>
      </c>
      <c r="S60" s="113" t="s">
        <v>228</v>
      </c>
      <c r="T60" s="114">
        <v>9.4</v>
      </c>
      <c r="U60" s="113" t="s">
        <v>259</v>
      </c>
      <c r="V60" s="114">
        <v>11.5</v>
      </c>
      <c r="W60" s="113" t="s">
        <v>224</v>
      </c>
      <c r="X60" s="114">
        <v>-0.3</v>
      </c>
      <c r="Y60" s="113" t="s">
        <v>259</v>
      </c>
      <c r="Z60" s="114">
        <v>11.5</v>
      </c>
      <c r="AA60" s="113" t="s">
        <v>255</v>
      </c>
      <c r="AB60" s="114">
        <v>7.5</v>
      </c>
      <c r="AC60" s="113" t="s">
        <v>224</v>
      </c>
      <c r="AD60" s="114">
        <v>-0.3</v>
      </c>
      <c r="AE60" s="113" t="s">
        <v>253</v>
      </c>
      <c r="AF60" s="114">
        <v>6.2</v>
      </c>
      <c r="AG60" s="27" t="s">
        <v>195</v>
      </c>
      <c r="AH60" s="26">
        <v>34.1</v>
      </c>
      <c r="AI60" s="113" t="s">
        <v>259</v>
      </c>
      <c r="AJ60" s="114">
        <v>11.5</v>
      </c>
      <c r="AK60" s="27" t="s">
        <v>248</v>
      </c>
      <c r="AL60" s="26">
        <v>22.8</v>
      </c>
      <c r="AM60" s="113" t="s">
        <v>224</v>
      </c>
      <c r="AN60" s="114">
        <v>-0.3</v>
      </c>
      <c r="AO60" s="27" t="s">
        <v>196</v>
      </c>
      <c r="AP60" s="26">
        <v>26.3</v>
      </c>
      <c r="AQ60" s="27" t="s">
        <v>248</v>
      </c>
      <c r="AR60" s="26">
        <v>22.8</v>
      </c>
      <c r="AS60" s="113" t="s">
        <v>224</v>
      </c>
      <c r="AT60" s="114">
        <v>-0.3</v>
      </c>
    </row>
    <row r="61" spans="1:46" x14ac:dyDescent="0.2">
      <c r="A61" s="12"/>
      <c r="B61" s="13"/>
      <c r="C61" s="14"/>
      <c r="E61" s="27" t="s">
        <v>172</v>
      </c>
      <c r="F61" s="26">
        <v>30</v>
      </c>
      <c r="G61" s="27" t="s">
        <v>195</v>
      </c>
      <c r="H61" s="26">
        <v>34.1</v>
      </c>
      <c r="I61" s="27" t="s">
        <v>248</v>
      </c>
      <c r="J61" s="26">
        <v>22.8</v>
      </c>
      <c r="K61" s="27" t="s">
        <v>210</v>
      </c>
      <c r="L61" s="26">
        <v>29.8</v>
      </c>
      <c r="M61" s="113" t="s">
        <v>224</v>
      </c>
      <c r="N61" s="114">
        <v>-0.3</v>
      </c>
      <c r="O61" s="27" t="s">
        <v>179</v>
      </c>
      <c r="P61" s="26">
        <v>22.5</v>
      </c>
      <c r="Q61" s="113" t="s">
        <v>224</v>
      </c>
      <c r="R61" s="114">
        <v>-0.3</v>
      </c>
      <c r="S61" s="27" t="s">
        <v>256</v>
      </c>
      <c r="T61" s="26">
        <v>27.7</v>
      </c>
      <c r="U61" s="113" t="s">
        <v>224</v>
      </c>
      <c r="V61" s="114">
        <v>-0.3</v>
      </c>
      <c r="W61" s="27" t="s">
        <v>256</v>
      </c>
      <c r="X61" s="26">
        <v>27.7</v>
      </c>
      <c r="Y61" s="27" t="s">
        <v>195</v>
      </c>
      <c r="Z61" s="26">
        <v>34.1</v>
      </c>
      <c r="AA61" s="113" t="s">
        <v>228</v>
      </c>
      <c r="AB61" s="114">
        <v>9.4</v>
      </c>
      <c r="AC61" s="27" t="s">
        <v>248</v>
      </c>
      <c r="AD61" s="26">
        <v>22.8</v>
      </c>
      <c r="AE61" s="113" t="s">
        <v>228</v>
      </c>
      <c r="AF61" s="114">
        <v>9.4</v>
      </c>
      <c r="AG61" s="27" t="s">
        <v>248</v>
      </c>
      <c r="AH61" s="26">
        <v>22.8</v>
      </c>
      <c r="AI61" s="113" t="s">
        <v>224</v>
      </c>
      <c r="AJ61" s="114">
        <v>-0.3</v>
      </c>
      <c r="AK61" s="27" t="s">
        <v>179</v>
      </c>
      <c r="AL61" s="26">
        <v>22.5</v>
      </c>
      <c r="AM61" s="27" t="s">
        <v>196</v>
      </c>
      <c r="AN61" s="26">
        <v>26.3</v>
      </c>
      <c r="AO61" s="27" t="s">
        <v>179</v>
      </c>
      <c r="AP61" s="26">
        <v>22.5</v>
      </c>
      <c r="AQ61" s="113" t="s">
        <v>250</v>
      </c>
      <c r="AR61" s="114">
        <v>-0.8</v>
      </c>
      <c r="AS61" s="27" t="s">
        <v>196</v>
      </c>
      <c r="AT61" s="26">
        <v>26.3</v>
      </c>
    </row>
    <row r="62" spans="1:46" x14ac:dyDescent="0.2">
      <c r="A62" s="12"/>
      <c r="B62" s="13"/>
      <c r="C62" s="14"/>
      <c r="E62" s="27" t="s">
        <v>179</v>
      </c>
      <c r="F62" s="26">
        <v>22.5</v>
      </c>
      <c r="G62" s="27" t="s">
        <v>248</v>
      </c>
      <c r="H62" s="26">
        <v>22.8</v>
      </c>
      <c r="I62" s="27" t="s">
        <v>254</v>
      </c>
      <c r="J62" s="26">
        <v>28.7</v>
      </c>
      <c r="K62" s="27" t="s">
        <v>179</v>
      </c>
      <c r="L62" s="26">
        <v>22.5</v>
      </c>
      <c r="M62" s="27" t="s">
        <v>256</v>
      </c>
      <c r="N62" s="26">
        <v>27.7</v>
      </c>
      <c r="O62" s="27" t="s">
        <v>216</v>
      </c>
      <c r="P62" s="26">
        <v>28.1</v>
      </c>
      <c r="Q62" s="27" t="s">
        <v>248</v>
      </c>
      <c r="R62" s="26">
        <v>22.8</v>
      </c>
      <c r="S62" s="27" t="s">
        <v>216</v>
      </c>
      <c r="T62" s="26">
        <v>28.1</v>
      </c>
      <c r="U62" s="27" t="s">
        <v>179</v>
      </c>
      <c r="V62" s="26">
        <v>22.5</v>
      </c>
      <c r="W62" s="27" t="s">
        <v>252</v>
      </c>
      <c r="X62" s="26">
        <v>25</v>
      </c>
      <c r="Y62" s="27" t="s">
        <v>256</v>
      </c>
      <c r="Z62" s="26">
        <v>27.7</v>
      </c>
      <c r="AA62" s="27" t="s">
        <v>248</v>
      </c>
      <c r="AB62" s="26">
        <v>22.8</v>
      </c>
      <c r="AC62" s="27" t="s">
        <v>254</v>
      </c>
      <c r="AD62" s="26">
        <v>28.7</v>
      </c>
      <c r="AE62" s="27" t="s">
        <v>248</v>
      </c>
      <c r="AF62" s="26">
        <v>22.8</v>
      </c>
      <c r="AG62" s="27" t="s">
        <v>252</v>
      </c>
      <c r="AH62" s="26">
        <v>25</v>
      </c>
      <c r="AI62" s="113" t="s">
        <v>228</v>
      </c>
      <c r="AJ62" s="114">
        <v>9.4</v>
      </c>
      <c r="AK62" s="27" t="s">
        <v>251</v>
      </c>
      <c r="AL62" s="26">
        <v>38.200000000000003</v>
      </c>
      <c r="AM62" s="27" t="s">
        <v>179</v>
      </c>
      <c r="AN62" s="26">
        <v>22.5</v>
      </c>
      <c r="AO62" s="27" t="s">
        <v>251</v>
      </c>
      <c r="AP62" s="26">
        <v>38.200000000000003</v>
      </c>
      <c r="AQ62" s="27" t="s">
        <v>210</v>
      </c>
      <c r="AR62" s="26">
        <v>29.8</v>
      </c>
      <c r="AS62" s="27" t="s">
        <v>179</v>
      </c>
      <c r="AT62" s="26">
        <v>22.5</v>
      </c>
    </row>
    <row r="63" spans="1:46" x14ac:dyDescent="0.2">
      <c r="A63" s="12"/>
      <c r="B63" s="13"/>
      <c r="C63" s="14"/>
      <c r="E63" s="27" t="s">
        <v>216</v>
      </c>
      <c r="F63" s="26">
        <v>28.1</v>
      </c>
      <c r="G63" s="27" t="s">
        <v>229</v>
      </c>
      <c r="H63" s="26">
        <v>33.1</v>
      </c>
      <c r="I63" s="27" t="s">
        <v>179</v>
      </c>
      <c r="J63" s="26">
        <v>22.5</v>
      </c>
      <c r="K63" s="27" t="s">
        <v>216</v>
      </c>
      <c r="L63" s="26">
        <v>28.1</v>
      </c>
      <c r="M63" s="27" t="s">
        <v>248</v>
      </c>
      <c r="N63" s="26">
        <v>22.8</v>
      </c>
      <c r="O63" s="27" t="s">
        <v>249</v>
      </c>
      <c r="P63" s="26">
        <v>31</v>
      </c>
      <c r="Q63" s="27" t="s">
        <v>229</v>
      </c>
      <c r="R63" s="26">
        <v>33.1</v>
      </c>
      <c r="S63" s="27" t="s">
        <v>249</v>
      </c>
      <c r="T63" s="26">
        <v>31</v>
      </c>
      <c r="U63" s="27" t="s">
        <v>216</v>
      </c>
      <c r="V63" s="26">
        <v>28.1</v>
      </c>
      <c r="W63" s="27" t="s">
        <v>216</v>
      </c>
      <c r="X63" s="26">
        <v>28.1</v>
      </c>
      <c r="Y63" s="27" t="s">
        <v>248</v>
      </c>
      <c r="Z63" s="26">
        <v>22.8</v>
      </c>
      <c r="AA63" s="27" t="s">
        <v>196</v>
      </c>
      <c r="AB63" s="26">
        <v>26.3</v>
      </c>
      <c r="AC63" s="27" t="s">
        <v>216</v>
      </c>
      <c r="AD63" s="26">
        <v>28.1</v>
      </c>
      <c r="AE63" s="27" t="s">
        <v>216</v>
      </c>
      <c r="AF63" s="26">
        <v>28.1</v>
      </c>
      <c r="AG63" s="27" t="s">
        <v>229</v>
      </c>
      <c r="AH63" s="26">
        <v>33.1</v>
      </c>
      <c r="AI63" s="27" t="s">
        <v>248</v>
      </c>
      <c r="AJ63" s="26">
        <v>22.8</v>
      </c>
      <c r="AK63" s="27" t="s">
        <v>249</v>
      </c>
      <c r="AL63" s="26">
        <v>31</v>
      </c>
      <c r="AM63" s="27" t="s">
        <v>216</v>
      </c>
      <c r="AN63" s="26">
        <v>28.1</v>
      </c>
      <c r="AO63" s="27" t="s">
        <v>216</v>
      </c>
      <c r="AP63" s="26">
        <v>28.1</v>
      </c>
      <c r="AQ63" s="27" t="s">
        <v>216</v>
      </c>
      <c r="AR63" s="26">
        <v>28.1</v>
      </c>
      <c r="AS63" s="27" t="s">
        <v>216</v>
      </c>
      <c r="AT63" s="26">
        <v>28.1</v>
      </c>
    </row>
    <row r="64" spans="1:46" x14ac:dyDescent="0.2">
      <c r="A64" s="12"/>
      <c r="B64" s="13"/>
      <c r="C64" s="14"/>
      <c r="E64" s="27" t="s">
        <v>201</v>
      </c>
      <c r="F64" s="26">
        <v>26.3</v>
      </c>
      <c r="G64" s="27" t="s">
        <v>216</v>
      </c>
      <c r="H64" s="26">
        <v>28.1</v>
      </c>
      <c r="I64" s="27" t="s">
        <v>257</v>
      </c>
      <c r="J64" s="26">
        <v>26.5</v>
      </c>
      <c r="K64" s="27" t="s">
        <v>249</v>
      </c>
      <c r="L64" s="26">
        <v>31</v>
      </c>
      <c r="M64" s="27" t="s">
        <v>229</v>
      </c>
      <c r="N64" s="26">
        <v>33.1</v>
      </c>
      <c r="O64" s="27" t="s">
        <v>201</v>
      </c>
      <c r="P64" s="26">
        <v>26.3</v>
      </c>
      <c r="Q64" s="27" t="s">
        <v>257</v>
      </c>
      <c r="R64" s="26">
        <v>26.5</v>
      </c>
      <c r="S64" s="27" t="s">
        <v>201</v>
      </c>
      <c r="T64" s="26">
        <v>26.3</v>
      </c>
      <c r="U64" s="27" t="s">
        <v>201</v>
      </c>
      <c r="V64" s="26">
        <v>26.3</v>
      </c>
      <c r="W64" s="27" t="s">
        <v>201</v>
      </c>
      <c r="X64" s="26">
        <v>26.3</v>
      </c>
      <c r="Y64" s="27" t="s">
        <v>196</v>
      </c>
      <c r="Z64" s="26">
        <v>26.3</v>
      </c>
      <c r="AA64" s="27" t="s">
        <v>256</v>
      </c>
      <c r="AB64" s="26">
        <v>27.7</v>
      </c>
      <c r="AC64" s="113" t="s">
        <v>205</v>
      </c>
      <c r="AD64" s="114">
        <v>6.2</v>
      </c>
      <c r="AE64" s="113" t="s">
        <v>205</v>
      </c>
      <c r="AF64" s="114">
        <v>6.2</v>
      </c>
      <c r="AG64" s="27" t="s">
        <v>216</v>
      </c>
      <c r="AH64" s="26">
        <v>28.1</v>
      </c>
      <c r="AI64" s="27" t="s">
        <v>179</v>
      </c>
      <c r="AJ64" s="26">
        <v>22.5</v>
      </c>
      <c r="AK64" s="27" t="s">
        <v>201</v>
      </c>
      <c r="AL64" s="26">
        <v>26.3</v>
      </c>
      <c r="AM64" s="27" t="s">
        <v>201</v>
      </c>
      <c r="AN64" s="26">
        <v>26.3</v>
      </c>
      <c r="AO64" s="27" t="s">
        <v>201</v>
      </c>
      <c r="AP64" s="26">
        <v>26.3</v>
      </c>
      <c r="AQ64" s="27" t="s">
        <v>249</v>
      </c>
      <c r="AR64" s="26">
        <v>31</v>
      </c>
      <c r="AS64" s="27" t="s">
        <v>201</v>
      </c>
      <c r="AT64" s="26">
        <v>26.3</v>
      </c>
    </row>
    <row r="65" spans="1:46" x14ac:dyDescent="0.2">
      <c r="A65" s="12"/>
      <c r="B65" s="13"/>
      <c r="C65" s="14"/>
      <c r="E65" s="113" t="s">
        <v>205</v>
      </c>
      <c r="F65" s="114">
        <v>6.2</v>
      </c>
      <c r="G65" s="27" t="s">
        <v>201</v>
      </c>
      <c r="H65" s="26">
        <v>26.3</v>
      </c>
      <c r="I65" s="27" t="s">
        <v>216</v>
      </c>
      <c r="J65" s="26">
        <v>28.1</v>
      </c>
      <c r="K65" s="113" t="s">
        <v>205</v>
      </c>
      <c r="L65" s="114">
        <v>6.2</v>
      </c>
      <c r="M65" s="27" t="s">
        <v>251</v>
      </c>
      <c r="N65" s="26">
        <v>38.200000000000003</v>
      </c>
      <c r="O65" s="113" t="s">
        <v>205</v>
      </c>
      <c r="P65" s="114">
        <v>6.2</v>
      </c>
      <c r="Q65" s="27" t="s">
        <v>216</v>
      </c>
      <c r="R65" s="26">
        <v>28.1</v>
      </c>
      <c r="S65" s="113" t="s">
        <v>205</v>
      </c>
      <c r="T65" s="114">
        <v>6.2</v>
      </c>
      <c r="U65" s="113" t="s">
        <v>205</v>
      </c>
      <c r="V65" s="114">
        <v>6.2</v>
      </c>
      <c r="W65" s="113" t="s">
        <v>205</v>
      </c>
      <c r="X65" s="114">
        <v>6.2</v>
      </c>
      <c r="Y65" s="113" t="s">
        <v>205</v>
      </c>
      <c r="Z65" s="114">
        <v>6.2</v>
      </c>
      <c r="AA65" s="27" t="s">
        <v>201</v>
      </c>
      <c r="AB65" s="26">
        <v>26.3</v>
      </c>
      <c r="AC65" s="113" t="s">
        <v>207</v>
      </c>
      <c r="AD65" s="114">
        <v>6.3</v>
      </c>
      <c r="AE65" s="113" t="s">
        <v>207</v>
      </c>
      <c r="AF65" s="114">
        <v>6.3</v>
      </c>
      <c r="AG65" s="113" t="s">
        <v>205</v>
      </c>
      <c r="AH65" s="114">
        <v>6.2</v>
      </c>
      <c r="AI65" s="27" t="s">
        <v>201</v>
      </c>
      <c r="AJ65" s="26">
        <v>26.3</v>
      </c>
      <c r="AK65" s="113" t="s">
        <v>205</v>
      </c>
      <c r="AL65" s="114">
        <v>6.2</v>
      </c>
      <c r="AM65" s="113" t="s">
        <v>205</v>
      </c>
      <c r="AN65" s="114">
        <v>6.2</v>
      </c>
      <c r="AO65" s="113" t="s">
        <v>205</v>
      </c>
      <c r="AP65" s="114">
        <v>6.2</v>
      </c>
      <c r="AQ65" s="113" t="s">
        <v>205</v>
      </c>
      <c r="AR65" s="114">
        <v>6.2</v>
      </c>
      <c r="AS65" s="113" t="s">
        <v>205</v>
      </c>
      <c r="AT65" s="114">
        <v>6.2</v>
      </c>
    </row>
    <row r="66" spans="1:46" x14ac:dyDescent="0.2">
      <c r="A66" s="12"/>
      <c r="B66" s="13"/>
      <c r="C66" s="14"/>
      <c r="E66" s="27"/>
      <c r="F66" s="26"/>
      <c r="G66" s="27"/>
      <c r="H66" s="26"/>
      <c r="I66" s="28"/>
      <c r="J66" s="26"/>
      <c r="K66" s="27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8"/>
      <c r="AN66" s="26"/>
      <c r="AO66" s="28"/>
      <c r="AP66" s="26"/>
      <c r="AQ66" s="27"/>
      <c r="AR66" s="26"/>
      <c r="AS66" s="27"/>
      <c r="AT66" s="26"/>
    </row>
    <row r="67" spans="1:46" x14ac:dyDescent="0.2">
      <c r="A67" s="12"/>
      <c r="B67" s="13"/>
      <c r="C67" s="14"/>
      <c r="E67" s="27"/>
      <c r="F67" s="15">
        <f>SUM(F60:F65)</f>
        <v>139.4</v>
      </c>
      <c r="G67" s="27"/>
      <c r="H67" s="15">
        <f>SUM(H60:H65)</f>
        <v>155.9</v>
      </c>
      <c r="I67" s="28"/>
      <c r="J67" s="15">
        <f>SUM(J60:J65)</f>
        <v>133.5</v>
      </c>
      <c r="K67" s="27"/>
      <c r="L67" s="15">
        <f>SUM(L60:L65)</f>
        <v>145.29999999999998</v>
      </c>
      <c r="M67" s="27"/>
      <c r="N67" s="15">
        <f>SUM(N60:N65)</f>
        <v>155.60000000000002</v>
      </c>
      <c r="O67" s="27"/>
      <c r="P67" s="15">
        <f>SUM(P60:P65)</f>
        <v>144.1</v>
      </c>
      <c r="Q67" s="27"/>
      <c r="R67" s="15">
        <f>SUM(R60:R65)</f>
        <v>121.69999999999999</v>
      </c>
      <c r="S67" s="27"/>
      <c r="T67" s="15">
        <f>SUM(T60:T65)</f>
        <v>128.69999999999999</v>
      </c>
      <c r="U67" s="27"/>
      <c r="V67" s="15">
        <f>SUM(V60:V65)</f>
        <v>94.300000000000011</v>
      </c>
      <c r="W67" s="27"/>
      <c r="X67" s="15">
        <f>SUM(X60:X65)</f>
        <v>113</v>
      </c>
      <c r="Y67" s="27"/>
      <c r="Z67" s="15">
        <f>SUM(Z60:Z65)</f>
        <v>128.6</v>
      </c>
      <c r="AA67" s="27"/>
      <c r="AB67" s="15">
        <f>SUM(AB60:AB65)</f>
        <v>120</v>
      </c>
      <c r="AC67" s="27"/>
      <c r="AD67" s="15">
        <f>SUM(AD60:AD65)</f>
        <v>91.800000000000011</v>
      </c>
      <c r="AE67" s="27"/>
      <c r="AF67" s="15">
        <f>SUM(AF60:AF65)</f>
        <v>79</v>
      </c>
      <c r="AG67" s="27"/>
      <c r="AH67" s="15">
        <f>SUM(AH60:AH65)</f>
        <v>149.29999999999998</v>
      </c>
      <c r="AI67" s="27"/>
      <c r="AJ67" s="15">
        <f>SUM(AJ60:AJ65)</f>
        <v>92.2</v>
      </c>
      <c r="AK67" s="27"/>
      <c r="AL67" s="15">
        <f>SUM(AL60:AL65)</f>
        <v>147</v>
      </c>
      <c r="AM67" s="28"/>
      <c r="AN67" s="15">
        <f>SUM(AN60:AN65)</f>
        <v>109.1</v>
      </c>
      <c r="AO67" s="28"/>
      <c r="AP67" s="15">
        <f>SUM(AP60:AP65)</f>
        <v>147.6</v>
      </c>
      <c r="AQ67" s="27"/>
      <c r="AR67" s="15">
        <f>SUM(AR60:AR65)</f>
        <v>117.10000000000001</v>
      </c>
      <c r="AS67" s="27"/>
      <c r="AT67" s="15">
        <f>SUM(AT60:AT65)</f>
        <v>109.1</v>
      </c>
    </row>
    <row r="68" spans="1:46" x14ac:dyDescent="0.2">
      <c r="A68" s="12"/>
      <c r="B68" s="13"/>
      <c r="C68" s="14"/>
      <c r="E68" s="27"/>
      <c r="F68" s="15"/>
      <c r="G68" s="27"/>
      <c r="H68" s="15"/>
      <c r="I68" s="28"/>
      <c r="J68" s="15"/>
      <c r="K68" s="27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8"/>
      <c r="AN68" s="15"/>
      <c r="AO68" s="28"/>
      <c r="AP68" s="15"/>
      <c r="AQ68" s="27"/>
      <c r="AR68" s="15"/>
      <c r="AS68" s="27"/>
      <c r="AT68" s="15"/>
    </row>
    <row r="69" spans="1:46" s="16" customFormat="1" x14ac:dyDescent="0.2">
      <c r="A69" s="12"/>
      <c r="B69" s="13"/>
      <c r="C69" s="14"/>
      <c r="E69" s="113" t="s">
        <v>196</v>
      </c>
      <c r="F69" s="114">
        <v>6.5</v>
      </c>
      <c r="G69" s="27" t="s">
        <v>195</v>
      </c>
      <c r="H69" s="26">
        <v>29</v>
      </c>
      <c r="I69" s="27" t="s">
        <v>248</v>
      </c>
      <c r="J69" s="26">
        <v>30.9</v>
      </c>
      <c r="K69" s="27" t="s">
        <v>256</v>
      </c>
      <c r="L69" s="26">
        <v>30.7</v>
      </c>
      <c r="M69" s="27" t="s">
        <v>195</v>
      </c>
      <c r="N69" s="26">
        <v>29</v>
      </c>
      <c r="O69" s="113" t="s">
        <v>172</v>
      </c>
      <c r="P69" s="114">
        <v>5.9</v>
      </c>
      <c r="Q69" s="27" t="s">
        <v>248</v>
      </c>
      <c r="R69" s="26">
        <v>30.9</v>
      </c>
      <c r="S69" s="27" t="s">
        <v>256</v>
      </c>
      <c r="T69" s="26">
        <v>30.7</v>
      </c>
      <c r="U69" s="113" t="s">
        <v>179</v>
      </c>
      <c r="V69" s="114">
        <v>4.5</v>
      </c>
      <c r="W69" s="27" t="s">
        <v>256</v>
      </c>
      <c r="X69" s="26">
        <v>30.7</v>
      </c>
      <c r="Y69" s="27" t="s">
        <v>195</v>
      </c>
      <c r="Z69" s="26">
        <v>29</v>
      </c>
      <c r="AA69" s="27" t="s">
        <v>256</v>
      </c>
      <c r="AB69" s="26">
        <v>30.7</v>
      </c>
      <c r="AC69" s="27" t="s">
        <v>248</v>
      </c>
      <c r="AD69" s="26">
        <v>30.9</v>
      </c>
      <c r="AE69" s="27" t="s">
        <v>248</v>
      </c>
      <c r="AF69" s="26">
        <v>30.9</v>
      </c>
      <c r="AG69" s="27" t="s">
        <v>195</v>
      </c>
      <c r="AH69" s="26">
        <v>29</v>
      </c>
      <c r="AI69" s="27" t="s">
        <v>248</v>
      </c>
      <c r="AJ69" s="26">
        <v>30.9</v>
      </c>
      <c r="AK69" s="27" t="s">
        <v>248</v>
      </c>
      <c r="AL69" s="26">
        <v>30.9</v>
      </c>
      <c r="AM69" s="113" t="s">
        <v>196</v>
      </c>
      <c r="AN69" s="114">
        <v>6.5</v>
      </c>
      <c r="AO69" s="113" t="s">
        <v>196</v>
      </c>
      <c r="AP69" s="114">
        <v>6.5</v>
      </c>
      <c r="AQ69" s="27" t="s">
        <v>248</v>
      </c>
      <c r="AR69" s="26">
        <v>30.9</v>
      </c>
      <c r="AS69" s="113" t="s">
        <v>196</v>
      </c>
      <c r="AT69" s="114">
        <v>6.5</v>
      </c>
    </row>
    <row r="70" spans="1:46" s="16" customFormat="1" x14ac:dyDescent="0.2">
      <c r="A70" s="12"/>
      <c r="B70" s="13"/>
      <c r="C70" s="14"/>
      <c r="E70" s="113" t="s">
        <v>172</v>
      </c>
      <c r="F70" s="114">
        <v>5.9</v>
      </c>
      <c r="G70" s="27" t="s">
        <v>248</v>
      </c>
      <c r="H70" s="26">
        <v>30.9</v>
      </c>
      <c r="I70" s="113" t="s">
        <v>254</v>
      </c>
      <c r="J70" s="114">
        <v>7.2</v>
      </c>
      <c r="K70" s="27" t="s">
        <v>210</v>
      </c>
      <c r="L70" s="26">
        <v>33.5</v>
      </c>
      <c r="M70" s="27" t="s">
        <v>256</v>
      </c>
      <c r="N70" s="26">
        <v>30.7</v>
      </c>
      <c r="O70" s="113" t="s">
        <v>179</v>
      </c>
      <c r="P70" s="114">
        <v>4.5</v>
      </c>
      <c r="Q70" s="113" t="s">
        <v>229</v>
      </c>
      <c r="R70" s="114">
        <v>10.5</v>
      </c>
      <c r="S70" s="27" t="s">
        <v>216</v>
      </c>
      <c r="T70" s="26">
        <v>23.1</v>
      </c>
      <c r="U70" s="27" t="s">
        <v>216</v>
      </c>
      <c r="V70" s="26">
        <v>23.1</v>
      </c>
      <c r="W70" s="27" t="s">
        <v>252</v>
      </c>
      <c r="X70" s="26">
        <v>38.4</v>
      </c>
      <c r="Y70" s="27" t="s">
        <v>256</v>
      </c>
      <c r="Z70" s="26">
        <v>30.7</v>
      </c>
      <c r="AA70" s="27" t="s">
        <v>248</v>
      </c>
      <c r="AB70" s="26">
        <v>30.9</v>
      </c>
      <c r="AC70" s="113" t="s">
        <v>254</v>
      </c>
      <c r="AD70" s="114">
        <v>7.2</v>
      </c>
      <c r="AE70" s="27" t="s">
        <v>216</v>
      </c>
      <c r="AF70" s="26">
        <v>23.1</v>
      </c>
      <c r="AG70" s="27" t="s">
        <v>248</v>
      </c>
      <c r="AH70" s="26">
        <v>30.9</v>
      </c>
      <c r="AI70" s="113" t="s">
        <v>179</v>
      </c>
      <c r="AJ70" s="114">
        <v>4.5</v>
      </c>
      <c r="AK70" s="113" t="s">
        <v>179</v>
      </c>
      <c r="AL70" s="114">
        <v>4.5</v>
      </c>
      <c r="AM70" s="113" t="s">
        <v>179</v>
      </c>
      <c r="AN70" s="114">
        <v>4.5</v>
      </c>
      <c r="AO70" s="113" t="s">
        <v>179</v>
      </c>
      <c r="AP70" s="114">
        <v>4.5</v>
      </c>
      <c r="AQ70" s="27" t="s">
        <v>210</v>
      </c>
      <c r="AR70" s="26">
        <v>33.5</v>
      </c>
      <c r="AS70" s="113" t="s">
        <v>179</v>
      </c>
      <c r="AT70" s="114">
        <v>4.5</v>
      </c>
    </row>
    <row r="71" spans="1:46" s="16" customFormat="1" x14ac:dyDescent="0.2">
      <c r="A71" s="12"/>
      <c r="B71" s="13"/>
      <c r="C71" s="14"/>
      <c r="E71" s="113" t="s">
        <v>179</v>
      </c>
      <c r="F71" s="114">
        <v>4.5</v>
      </c>
      <c r="G71" s="113" t="s">
        <v>229</v>
      </c>
      <c r="H71" s="114">
        <v>10.5</v>
      </c>
      <c r="I71" s="113" t="s">
        <v>179</v>
      </c>
      <c r="J71" s="114">
        <v>4.5</v>
      </c>
      <c r="K71" s="113" t="s">
        <v>179</v>
      </c>
      <c r="L71" s="114">
        <v>4.5</v>
      </c>
      <c r="M71" s="27" t="s">
        <v>248</v>
      </c>
      <c r="N71" s="26">
        <v>30.9</v>
      </c>
      <c r="O71" s="27" t="s">
        <v>216</v>
      </c>
      <c r="P71" s="26">
        <v>23.1</v>
      </c>
      <c r="Q71" s="113" t="s">
        <v>257</v>
      </c>
      <c r="R71" s="114">
        <v>7.6</v>
      </c>
      <c r="S71" s="113" t="s">
        <v>249</v>
      </c>
      <c r="T71" s="114">
        <v>9.9</v>
      </c>
      <c r="U71" s="113" t="s">
        <v>201</v>
      </c>
      <c r="V71" s="114">
        <v>3.7</v>
      </c>
      <c r="W71" s="27" t="s">
        <v>216</v>
      </c>
      <c r="X71" s="26">
        <v>23.1</v>
      </c>
      <c r="Y71" s="27" t="s">
        <v>248</v>
      </c>
      <c r="Z71" s="26">
        <v>30.9</v>
      </c>
      <c r="AA71" s="113" t="s">
        <v>196</v>
      </c>
      <c r="AB71" s="114">
        <v>6.5</v>
      </c>
      <c r="AC71" s="27" t="s">
        <v>216</v>
      </c>
      <c r="AD71" s="26">
        <v>23.1</v>
      </c>
      <c r="AE71" s="27"/>
      <c r="AF71" s="26"/>
      <c r="AG71" s="27" t="s">
        <v>252</v>
      </c>
      <c r="AH71" s="26">
        <v>38.4</v>
      </c>
      <c r="AI71" s="113" t="s">
        <v>201</v>
      </c>
      <c r="AJ71" s="114">
        <v>3.7</v>
      </c>
      <c r="AK71" s="27" t="s">
        <v>251</v>
      </c>
      <c r="AL71" s="26">
        <v>28.8</v>
      </c>
      <c r="AM71" s="27" t="s">
        <v>216</v>
      </c>
      <c r="AN71" s="26">
        <v>23.1</v>
      </c>
      <c r="AO71" s="27" t="s">
        <v>251</v>
      </c>
      <c r="AP71" s="26">
        <v>28.8</v>
      </c>
      <c r="AQ71" s="27" t="s">
        <v>216</v>
      </c>
      <c r="AR71" s="26">
        <v>23.1</v>
      </c>
      <c r="AS71" s="27" t="s">
        <v>216</v>
      </c>
      <c r="AT71" s="26">
        <v>23.1</v>
      </c>
    </row>
    <row r="72" spans="1:46" s="16" customFormat="1" x14ac:dyDescent="0.2">
      <c r="A72" s="12"/>
      <c r="B72" s="13"/>
      <c r="C72" s="14"/>
      <c r="E72" s="27" t="s">
        <v>216</v>
      </c>
      <c r="F72" s="26">
        <v>23.1</v>
      </c>
      <c r="G72" s="115" t="s">
        <v>216</v>
      </c>
      <c r="H72" s="116">
        <v>40.4</v>
      </c>
      <c r="I72" s="113" t="s">
        <v>257</v>
      </c>
      <c r="J72" s="114">
        <v>7.6</v>
      </c>
      <c r="K72" s="27" t="s">
        <v>216</v>
      </c>
      <c r="L72" s="26">
        <v>23.1</v>
      </c>
      <c r="M72" s="113" t="s">
        <v>229</v>
      </c>
      <c r="N72" s="114">
        <v>10.5</v>
      </c>
      <c r="O72" s="113" t="s">
        <v>249</v>
      </c>
      <c r="P72" s="114">
        <v>9.9</v>
      </c>
      <c r="Q72" s="27" t="s">
        <v>216</v>
      </c>
      <c r="R72" s="26">
        <v>23.1</v>
      </c>
      <c r="S72" s="113" t="s">
        <v>201</v>
      </c>
      <c r="T72" s="114">
        <v>3.7</v>
      </c>
      <c r="U72" s="27"/>
      <c r="V72" s="26"/>
      <c r="W72" s="113" t="s">
        <v>201</v>
      </c>
      <c r="X72" s="114">
        <v>3.7</v>
      </c>
      <c r="Y72" s="113" t="s">
        <v>196</v>
      </c>
      <c r="Z72" s="114">
        <v>6.5</v>
      </c>
      <c r="AA72" s="113" t="s">
        <v>201</v>
      </c>
      <c r="AB72" s="114">
        <v>3.7</v>
      </c>
      <c r="AC72" s="27"/>
      <c r="AD72" s="26"/>
      <c r="AE72" s="27"/>
      <c r="AF72" s="26"/>
      <c r="AG72" s="113" t="s">
        <v>229</v>
      </c>
      <c r="AH72" s="114">
        <v>10.5</v>
      </c>
      <c r="AI72" s="27"/>
      <c r="AJ72" s="26"/>
      <c r="AK72" s="113" t="s">
        <v>249</v>
      </c>
      <c r="AL72" s="114">
        <v>9.9</v>
      </c>
      <c r="AM72" s="113" t="s">
        <v>201</v>
      </c>
      <c r="AN72" s="114">
        <v>3.7</v>
      </c>
      <c r="AO72" s="27" t="s">
        <v>216</v>
      </c>
      <c r="AP72" s="26">
        <v>23.1</v>
      </c>
      <c r="AQ72" s="113" t="s">
        <v>249</v>
      </c>
      <c r="AR72" s="114">
        <v>9.9</v>
      </c>
      <c r="AS72" s="113" t="s">
        <v>201</v>
      </c>
      <c r="AT72" s="114">
        <v>3.7</v>
      </c>
    </row>
    <row r="73" spans="1:46" s="16" customFormat="1" x14ac:dyDescent="0.2">
      <c r="A73" s="12"/>
      <c r="B73" s="13"/>
      <c r="C73" s="14"/>
      <c r="E73" s="113" t="s">
        <v>201</v>
      </c>
      <c r="F73" s="114">
        <v>3.7</v>
      </c>
      <c r="G73" s="113" t="s">
        <v>201</v>
      </c>
      <c r="H73" s="114">
        <v>3.7</v>
      </c>
      <c r="I73" s="27" t="s">
        <v>216</v>
      </c>
      <c r="J73" s="26">
        <v>23.1</v>
      </c>
      <c r="K73" s="113" t="s">
        <v>249</v>
      </c>
      <c r="L73" s="114">
        <v>9.9</v>
      </c>
      <c r="M73" s="27" t="s">
        <v>251</v>
      </c>
      <c r="N73" s="26">
        <v>28.8</v>
      </c>
      <c r="O73" s="113" t="s">
        <v>201</v>
      </c>
      <c r="P73" s="114">
        <v>3.7</v>
      </c>
      <c r="Q73" s="27"/>
      <c r="R73" s="26"/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 t="s">
        <v>216</v>
      </c>
      <c r="AH73" s="26">
        <v>23.1</v>
      </c>
      <c r="AI73" s="27"/>
      <c r="AJ73" s="26"/>
      <c r="AK73" s="113" t="s">
        <v>201</v>
      </c>
      <c r="AL73" s="114">
        <v>3.7</v>
      </c>
      <c r="AM73" s="27"/>
      <c r="AN73" s="26"/>
      <c r="AO73" s="113" t="s">
        <v>201</v>
      </c>
      <c r="AP73" s="114">
        <v>3.7</v>
      </c>
      <c r="AQ73" s="27"/>
      <c r="AR73" s="26"/>
      <c r="AS73" s="27"/>
      <c r="AT73" s="26"/>
    </row>
    <row r="74" spans="1:46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</row>
    <row r="75" spans="1:46" x14ac:dyDescent="0.2">
      <c r="A75" s="12"/>
      <c r="B75" s="13"/>
      <c r="C75" s="14"/>
      <c r="E75" s="27"/>
      <c r="F75" s="26"/>
      <c r="G75" s="27"/>
      <c r="H75" s="26"/>
      <c r="I75" s="28"/>
      <c r="J75" s="26"/>
      <c r="K75" s="27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8"/>
      <c r="AN75" s="26"/>
      <c r="AO75" s="28"/>
      <c r="AP75" s="26"/>
      <c r="AQ75" s="27"/>
      <c r="AR75" s="26"/>
      <c r="AS75" s="27"/>
      <c r="AT75" s="26"/>
    </row>
    <row r="76" spans="1:46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>
        <f>SUM(H67:H75)</f>
        <v>270.39999999999998</v>
      </c>
      <c r="I76" s="18"/>
      <c r="J76" s="15">
        <f>SUM(J67:J75)</f>
        <v>206.79999999999998</v>
      </c>
      <c r="K76" s="17"/>
      <c r="L76" s="15">
        <f>SUM(L67:L75)</f>
        <v>246.99999999999997</v>
      </c>
      <c r="M76" s="17"/>
      <c r="N76" s="15">
        <f>SUM(N67:N75)</f>
        <v>285.50000000000006</v>
      </c>
      <c r="O76" s="17"/>
      <c r="P76" s="15">
        <f>SUM(P67:P75)</f>
        <v>191.2</v>
      </c>
      <c r="Q76" s="17"/>
      <c r="R76" s="15">
        <f>SUM(R67:R75)</f>
        <v>193.79999999999998</v>
      </c>
      <c r="S76" s="17"/>
      <c r="T76" s="15">
        <f>SUM(T67:T75)</f>
        <v>196.09999999999997</v>
      </c>
      <c r="U76" s="17"/>
      <c r="V76" s="15">
        <f>SUM(V67:V75)</f>
        <v>125.60000000000001</v>
      </c>
      <c r="W76" s="17"/>
      <c r="X76" s="15">
        <f>SUM(X67:X75)</f>
        <v>208.89999999999998</v>
      </c>
      <c r="Y76" s="17"/>
      <c r="Z76" s="15">
        <f>SUM(Z67:Z75)</f>
        <v>225.7</v>
      </c>
      <c r="AA76" s="17"/>
      <c r="AB76" s="15">
        <f>SUM(AB67:AB75)</f>
        <v>191.79999999999998</v>
      </c>
      <c r="AC76" s="17"/>
      <c r="AD76" s="15">
        <f>SUM(AD67:AD75)</f>
        <v>153</v>
      </c>
      <c r="AE76" s="17"/>
      <c r="AF76" s="15">
        <f>SUM(AF67:AF75)</f>
        <v>133</v>
      </c>
      <c r="AG76" s="17"/>
      <c r="AH76" s="15">
        <f>SUM(AH67:AH75)</f>
        <v>281.20000000000005</v>
      </c>
      <c r="AI76" s="17"/>
      <c r="AJ76" s="15">
        <f>SUM(AJ67:AJ75)</f>
        <v>131.29999999999998</v>
      </c>
      <c r="AK76" s="17"/>
      <c r="AL76" s="15">
        <f>SUM(AL67:AL75)</f>
        <v>224.8</v>
      </c>
      <c r="AM76" s="18"/>
      <c r="AN76" s="15">
        <f>SUM(AN67:AN75)</f>
        <v>146.89999999999998</v>
      </c>
      <c r="AO76" s="18"/>
      <c r="AP76" s="15">
        <f>SUM(AP67:AP75)</f>
        <v>214.2</v>
      </c>
      <c r="AQ76" s="17"/>
      <c r="AR76" s="15">
        <f>SUM(AR67:AR75)</f>
        <v>214.5</v>
      </c>
      <c r="AS76" s="17"/>
      <c r="AT76" s="15">
        <f>SUM(AT67:AT75)</f>
        <v>146.89999999999998</v>
      </c>
    </row>
    <row r="77" spans="1:46" x14ac:dyDescent="0.2">
      <c r="A77" s="12"/>
      <c r="B77" s="13"/>
      <c r="C77" s="14"/>
      <c r="E77" s="27"/>
      <c r="F77" s="26"/>
      <c r="G77" s="27"/>
      <c r="H77" s="26"/>
      <c r="I77" s="28"/>
      <c r="J77" s="26"/>
      <c r="K77" s="27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8"/>
      <c r="AN77" s="26"/>
      <c r="AO77" s="28"/>
      <c r="AP77" s="26"/>
      <c r="AQ77" s="27"/>
      <c r="AR77" s="26"/>
      <c r="AS77" s="27"/>
      <c r="AT77" s="26"/>
    </row>
    <row r="78" spans="1:46" s="16" customFormat="1" x14ac:dyDescent="0.2">
      <c r="A78" s="12"/>
      <c r="B78" s="13"/>
      <c r="C78" s="14"/>
      <c r="E78" s="27" t="s">
        <v>216</v>
      </c>
      <c r="F78" s="26">
        <v>23.3</v>
      </c>
      <c r="G78" s="27" t="s">
        <v>195</v>
      </c>
      <c r="H78" s="26">
        <v>32</v>
      </c>
      <c r="I78" s="27" t="s">
        <v>248</v>
      </c>
      <c r="J78" s="26">
        <v>24.4</v>
      </c>
      <c r="K78" s="113" t="s">
        <v>256</v>
      </c>
      <c r="L78" s="114">
        <v>9.3000000000000007</v>
      </c>
      <c r="M78" s="27" t="s">
        <v>195</v>
      </c>
      <c r="N78" s="26">
        <v>32</v>
      </c>
      <c r="O78" s="115" t="s">
        <v>216</v>
      </c>
      <c r="P78" s="116">
        <v>46.6</v>
      </c>
      <c r="Q78" s="27" t="s">
        <v>248</v>
      </c>
      <c r="R78" s="26">
        <v>24.4</v>
      </c>
      <c r="S78" s="113" t="s">
        <v>256</v>
      </c>
      <c r="T78" s="114">
        <v>9.3000000000000007</v>
      </c>
      <c r="U78" s="27" t="s">
        <v>216</v>
      </c>
      <c r="V78" s="26">
        <v>23.3</v>
      </c>
      <c r="W78" s="113" t="s">
        <v>256</v>
      </c>
      <c r="X78" s="114">
        <v>9.3000000000000007</v>
      </c>
      <c r="Y78" s="27" t="s">
        <v>195</v>
      </c>
      <c r="Z78" s="26">
        <v>32</v>
      </c>
      <c r="AA78" s="113" t="s">
        <v>256</v>
      </c>
      <c r="AB78" s="114">
        <v>9.3000000000000007</v>
      </c>
      <c r="AC78" s="27" t="s">
        <v>248</v>
      </c>
      <c r="AD78" s="26">
        <v>24.4</v>
      </c>
      <c r="AE78" s="27" t="s">
        <v>248</v>
      </c>
      <c r="AF78" s="26">
        <v>24.4</v>
      </c>
      <c r="AG78" s="27" t="s">
        <v>195</v>
      </c>
      <c r="AH78" s="26">
        <v>32</v>
      </c>
      <c r="AI78" s="27" t="s">
        <v>248</v>
      </c>
      <c r="AJ78" s="26">
        <v>24.4</v>
      </c>
      <c r="AK78" s="27" t="s">
        <v>248</v>
      </c>
      <c r="AL78" s="26">
        <v>24.4</v>
      </c>
      <c r="AM78" s="27" t="s">
        <v>216</v>
      </c>
      <c r="AN78" s="26">
        <v>23.3</v>
      </c>
      <c r="AO78" s="27" t="s">
        <v>251</v>
      </c>
      <c r="AP78" s="26">
        <v>25.9</v>
      </c>
      <c r="AQ78" s="27" t="s">
        <v>248</v>
      </c>
      <c r="AR78" s="26">
        <v>24.4</v>
      </c>
      <c r="AS78" s="115" t="s">
        <v>216</v>
      </c>
      <c r="AT78" s="116">
        <v>46.6</v>
      </c>
    </row>
    <row r="79" spans="1:46" s="16" customFormat="1" x14ac:dyDescent="0.2">
      <c r="A79" s="12"/>
      <c r="B79" s="13"/>
      <c r="C79" s="14"/>
      <c r="E79" s="27"/>
      <c r="F79" s="26"/>
      <c r="G79" s="27" t="s">
        <v>248</v>
      </c>
      <c r="H79" s="26">
        <v>24.4</v>
      </c>
      <c r="I79" s="27" t="s">
        <v>216</v>
      </c>
      <c r="J79" s="26">
        <v>23.3</v>
      </c>
      <c r="K79" s="113" t="s">
        <v>210</v>
      </c>
      <c r="L79" s="114">
        <v>10.199999999999999</v>
      </c>
      <c r="M79" s="113" t="s">
        <v>256</v>
      </c>
      <c r="N79" s="114">
        <v>9.3000000000000007</v>
      </c>
      <c r="O79" s="27"/>
      <c r="P79" s="26"/>
      <c r="Q79" s="27" t="s">
        <v>216</v>
      </c>
      <c r="R79" s="26">
        <v>23.3</v>
      </c>
      <c r="S79" s="27" t="s">
        <v>216</v>
      </c>
      <c r="T79" s="26">
        <v>23.3</v>
      </c>
      <c r="U79" s="27"/>
      <c r="V79" s="26"/>
      <c r="W79" s="113" t="s">
        <v>252</v>
      </c>
      <c r="X79" s="114">
        <v>10.3</v>
      </c>
      <c r="Y79" s="113" t="s">
        <v>256</v>
      </c>
      <c r="Z79" s="114">
        <v>9.3000000000000007</v>
      </c>
      <c r="AA79" s="27" t="s">
        <v>248</v>
      </c>
      <c r="AB79" s="26">
        <v>24.4</v>
      </c>
      <c r="AC79" s="27" t="s">
        <v>216</v>
      </c>
      <c r="AD79" s="26">
        <v>23.3</v>
      </c>
      <c r="AE79" s="115" t="s">
        <v>216</v>
      </c>
      <c r="AF79" s="116">
        <v>46.6</v>
      </c>
      <c r="AG79" s="27" t="s">
        <v>248</v>
      </c>
      <c r="AH79" s="26">
        <v>24.4</v>
      </c>
      <c r="AI79" s="27"/>
      <c r="AJ79" s="26"/>
      <c r="AK79" s="27" t="s">
        <v>251</v>
      </c>
      <c r="AL79" s="26">
        <v>25.9</v>
      </c>
      <c r="AM79" s="27"/>
      <c r="AN79" s="26"/>
      <c r="AO79" s="115" t="s">
        <v>216</v>
      </c>
      <c r="AP79" s="116">
        <v>46.6</v>
      </c>
      <c r="AQ79" s="113" t="s">
        <v>210</v>
      </c>
      <c r="AR79" s="114">
        <v>10.199999999999999</v>
      </c>
      <c r="AS79" s="27"/>
      <c r="AT79" s="26"/>
    </row>
    <row r="80" spans="1:46" s="16" customFormat="1" x14ac:dyDescent="0.2">
      <c r="A80" s="12"/>
      <c r="B80" s="13"/>
      <c r="C80" s="14"/>
      <c r="E80" s="27"/>
      <c r="F80" s="26"/>
      <c r="G80" s="27" t="s">
        <v>216</v>
      </c>
      <c r="H80" s="26">
        <v>23.3</v>
      </c>
      <c r="I80" s="27"/>
      <c r="J80" s="26"/>
      <c r="K80" s="27" t="s">
        <v>216</v>
      </c>
      <c r="L80" s="26">
        <v>23.3</v>
      </c>
      <c r="M80" s="27" t="s">
        <v>248</v>
      </c>
      <c r="N80" s="26">
        <v>24.4</v>
      </c>
      <c r="O80" s="27"/>
      <c r="P80" s="26"/>
      <c r="Q80" s="27"/>
      <c r="R80" s="26"/>
      <c r="S80" s="27"/>
      <c r="T80" s="26"/>
      <c r="U80" s="27"/>
      <c r="V80" s="26"/>
      <c r="W80" s="27" t="s">
        <v>216</v>
      </c>
      <c r="X80" s="26">
        <v>23.3</v>
      </c>
      <c r="Y80" s="115" t="s">
        <v>248</v>
      </c>
      <c r="Z80" s="116">
        <v>48.8</v>
      </c>
      <c r="AA80" s="27"/>
      <c r="AB80" s="26"/>
      <c r="AC80" s="27"/>
      <c r="AD80" s="26"/>
      <c r="AE80" s="27"/>
      <c r="AF80" s="26"/>
      <c r="AG80" s="113" t="s">
        <v>252</v>
      </c>
      <c r="AH80" s="114">
        <v>10.3</v>
      </c>
      <c r="AI80" s="27"/>
      <c r="AJ80" s="26"/>
      <c r="AK80" s="27"/>
      <c r="AL80" s="26"/>
      <c r="AM80" s="27"/>
      <c r="AN80" s="26"/>
      <c r="AO80" s="27"/>
      <c r="AP80" s="26"/>
      <c r="AQ80" s="27" t="s">
        <v>216</v>
      </c>
      <c r="AR80" s="26">
        <v>23.3</v>
      </c>
      <c r="AS80" s="27"/>
      <c r="AT80" s="26"/>
    </row>
    <row r="81" spans="1:46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 t="s">
        <v>251</v>
      </c>
      <c r="N81" s="26">
        <v>25.9</v>
      </c>
      <c r="O81" s="27"/>
      <c r="P81" s="26"/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 t="s">
        <v>216</v>
      </c>
      <c r="AH81" s="26">
        <v>23.3</v>
      </c>
      <c r="AI81" s="27"/>
      <c r="AJ81" s="26"/>
      <c r="AK81" s="27"/>
      <c r="AL81" s="26"/>
      <c r="AM81" s="27"/>
      <c r="AN81" s="26"/>
      <c r="AO81" s="27"/>
      <c r="AP81" s="26"/>
      <c r="AQ81" s="27"/>
      <c r="AR81" s="26"/>
      <c r="AS81" s="27"/>
      <c r="AT81" s="26"/>
    </row>
    <row r="82" spans="1:46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</row>
    <row r="83" spans="1:46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>
        <f>SUM(H76:H82)</f>
        <v>350.09999999999997</v>
      </c>
      <c r="I83" s="18"/>
      <c r="J83" s="15">
        <f>SUM(J76:J82)</f>
        <v>254.5</v>
      </c>
      <c r="K83" s="17"/>
      <c r="L83" s="15">
        <f>SUM(L76:L82)</f>
        <v>289.79999999999995</v>
      </c>
      <c r="M83" s="17"/>
      <c r="N83" s="15">
        <f>SUM(N76:N82)</f>
        <v>377.1</v>
      </c>
      <c r="O83" s="17"/>
      <c r="P83" s="15">
        <f>SUM(P76:P82)</f>
        <v>237.79999999999998</v>
      </c>
      <c r="Q83" s="17"/>
      <c r="R83" s="15">
        <f>SUM(R76:R82)</f>
        <v>241.5</v>
      </c>
      <c r="S83" s="17"/>
      <c r="T83" s="15">
        <f>SUM(T76:T82)</f>
        <v>228.7</v>
      </c>
      <c r="U83" s="17"/>
      <c r="V83" s="15">
        <f>SUM(V76:V82)</f>
        <v>148.9</v>
      </c>
      <c r="W83" s="17"/>
      <c r="X83" s="15">
        <f>SUM(X76:X82)</f>
        <v>251.8</v>
      </c>
      <c r="Y83" s="17"/>
      <c r="Z83" s="15">
        <f>SUM(Z76:Z82)</f>
        <v>315.8</v>
      </c>
      <c r="AA83" s="17"/>
      <c r="AB83" s="15">
        <f>SUM(AB76:AB82)</f>
        <v>225.5</v>
      </c>
      <c r="AC83" s="17"/>
      <c r="AD83" s="15">
        <f>SUM(AD76:AD82)</f>
        <v>200.70000000000002</v>
      </c>
      <c r="AE83" s="17"/>
      <c r="AF83" s="15">
        <f>SUM(AF76:AF82)</f>
        <v>204</v>
      </c>
      <c r="AG83" s="17"/>
      <c r="AH83" s="15">
        <f>SUM(AH76:AH82)</f>
        <v>371.20000000000005</v>
      </c>
      <c r="AI83" s="17"/>
      <c r="AJ83" s="15">
        <f>SUM(AJ76:AJ82)</f>
        <v>155.69999999999999</v>
      </c>
      <c r="AK83" s="17"/>
      <c r="AL83" s="15">
        <f>SUM(AL76:AL82)</f>
        <v>275.10000000000002</v>
      </c>
      <c r="AM83" s="18"/>
      <c r="AN83" s="15">
        <f>SUM(AN76:AN82)</f>
        <v>170.2</v>
      </c>
      <c r="AO83" s="18"/>
      <c r="AP83" s="15">
        <f>SUM(AP76:AP82)</f>
        <v>286.7</v>
      </c>
      <c r="AQ83" s="17"/>
      <c r="AR83" s="15">
        <f>SUM(AR76:AR82)</f>
        <v>272.39999999999998</v>
      </c>
      <c r="AS83" s="17"/>
      <c r="AT83" s="15">
        <f>SUM(AT76:AT82)</f>
        <v>193.49999999999997</v>
      </c>
    </row>
    <row r="84" spans="1:46" x14ac:dyDescent="0.2">
      <c r="A84" s="12"/>
      <c r="B84" s="13"/>
      <c r="C84" s="14"/>
      <c r="E84" s="27"/>
      <c r="F84" s="26"/>
      <c r="G84" s="27"/>
      <c r="H84" s="26"/>
      <c r="I84" s="28"/>
      <c r="J84" s="26"/>
      <c r="K84" s="27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8"/>
      <c r="AN84" s="26"/>
      <c r="AO84" s="28"/>
      <c r="AP84" s="26"/>
      <c r="AQ84" s="27"/>
      <c r="AR84" s="26"/>
      <c r="AS84" s="27"/>
      <c r="AT84" s="26"/>
    </row>
    <row r="85" spans="1:46" s="16" customFormat="1" x14ac:dyDescent="0.2">
      <c r="A85" s="12"/>
      <c r="B85" s="13"/>
      <c r="C85" s="14"/>
      <c r="E85" s="115" t="s">
        <v>216</v>
      </c>
      <c r="F85" s="116">
        <v>52.4</v>
      </c>
      <c r="G85" s="113" t="s">
        <v>195</v>
      </c>
      <c r="H85" s="114">
        <v>9.8000000000000007</v>
      </c>
      <c r="I85" s="27" t="s">
        <v>248</v>
      </c>
      <c r="J85" s="26">
        <v>26.8</v>
      </c>
      <c r="K85" s="115" t="s">
        <v>216</v>
      </c>
      <c r="L85" s="116">
        <v>52.4</v>
      </c>
      <c r="M85" s="113" t="s">
        <v>195</v>
      </c>
      <c r="N85" s="114">
        <v>9.8000000000000007</v>
      </c>
      <c r="O85" s="27" t="s">
        <v>216</v>
      </c>
      <c r="P85" s="26">
        <v>23.3</v>
      </c>
      <c r="Q85" s="27" t="s">
        <v>248</v>
      </c>
      <c r="R85" s="26">
        <v>26.8</v>
      </c>
      <c r="S85" s="115" t="s">
        <v>216</v>
      </c>
      <c r="T85" s="116">
        <v>52.4</v>
      </c>
      <c r="U85" s="27" t="s">
        <v>216</v>
      </c>
      <c r="V85" s="26">
        <v>23.3</v>
      </c>
      <c r="W85" s="115" t="s">
        <v>216</v>
      </c>
      <c r="X85" s="116">
        <v>52.4</v>
      </c>
      <c r="Y85" s="113" t="s">
        <v>195</v>
      </c>
      <c r="Z85" s="114">
        <v>9.8000000000000007</v>
      </c>
      <c r="AA85" s="27" t="s">
        <v>248</v>
      </c>
      <c r="AB85" s="26">
        <v>26.8</v>
      </c>
      <c r="AC85" s="27" t="s">
        <v>248</v>
      </c>
      <c r="AD85" s="26">
        <v>26.8</v>
      </c>
      <c r="AE85" s="27" t="s">
        <v>248</v>
      </c>
      <c r="AF85" s="26">
        <v>26.8</v>
      </c>
      <c r="AG85" s="113" t="s">
        <v>195</v>
      </c>
      <c r="AH85" s="114">
        <v>9.8000000000000007</v>
      </c>
      <c r="AI85" s="27" t="s">
        <v>248</v>
      </c>
      <c r="AJ85" s="26">
        <v>26.8</v>
      </c>
      <c r="AK85" s="115" t="s">
        <v>248</v>
      </c>
      <c r="AL85" s="116">
        <v>60.3</v>
      </c>
      <c r="AM85" s="115" t="s">
        <v>216</v>
      </c>
      <c r="AN85" s="116">
        <v>52.4</v>
      </c>
      <c r="AO85" s="113" t="s">
        <v>251</v>
      </c>
      <c r="AP85" s="114">
        <v>11.2</v>
      </c>
      <c r="AQ85" s="115" t="s">
        <v>248</v>
      </c>
      <c r="AR85" s="116">
        <v>60.3</v>
      </c>
      <c r="AS85" s="27" t="s">
        <v>216</v>
      </c>
      <c r="AT85" s="26">
        <v>23.3</v>
      </c>
    </row>
    <row r="86" spans="1:46" s="16" customFormat="1" x14ac:dyDescent="0.2">
      <c r="A86" s="12"/>
      <c r="B86" s="13"/>
      <c r="C86" s="14"/>
      <c r="E86" s="27"/>
      <c r="F86" s="26"/>
      <c r="G86" s="27" t="s">
        <v>248</v>
      </c>
      <c r="H86" s="26">
        <v>26.8</v>
      </c>
      <c r="I86" s="27" t="s">
        <v>216</v>
      </c>
      <c r="J86" s="26">
        <v>23.3</v>
      </c>
      <c r="K86" s="27"/>
      <c r="L86" s="26"/>
      <c r="M86" s="27" t="s">
        <v>248</v>
      </c>
      <c r="N86" s="26">
        <v>26.8</v>
      </c>
      <c r="O86" s="27"/>
      <c r="P86" s="26"/>
      <c r="Q86" s="115" t="s">
        <v>216</v>
      </c>
      <c r="R86" s="116">
        <v>52.4</v>
      </c>
      <c r="S86" s="27"/>
      <c r="T86" s="26"/>
      <c r="U86" s="27"/>
      <c r="V86" s="26"/>
      <c r="W86" s="27"/>
      <c r="X86" s="26"/>
      <c r="Y86" s="27" t="s">
        <v>248</v>
      </c>
      <c r="Z86" s="26">
        <v>26.8</v>
      </c>
      <c r="AA86" s="27"/>
      <c r="AB86" s="26"/>
      <c r="AC86" s="115" t="s">
        <v>216</v>
      </c>
      <c r="AD86" s="116">
        <v>52.4</v>
      </c>
      <c r="AE86" s="27" t="s">
        <v>216</v>
      </c>
      <c r="AF86" s="26">
        <v>23.3</v>
      </c>
      <c r="AG86" s="115" t="s">
        <v>248</v>
      </c>
      <c r="AH86" s="116">
        <v>60.3</v>
      </c>
      <c r="AI86" s="27"/>
      <c r="AJ86" s="26"/>
      <c r="AK86" s="113" t="s">
        <v>251</v>
      </c>
      <c r="AL86" s="114">
        <v>11.2</v>
      </c>
      <c r="AM86" s="27"/>
      <c r="AN86" s="26"/>
      <c r="AO86" s="27" t="s">
        <v>216</v>
      </c>
      <c r="AP86" s="26">
        <v>23.3</v>
      </c>
      <c r="AQ86" s="27" t="s">
        <v>216</v>
      </c>
      <c r="AR86" s="26">
        <v>23.3</v>
      </c>
      <c r="AS86" s="27"/>
      <c r="AT86" s="26"/>
    </row>
    <row r="87" spans="1:46" s="16" customFormat="1" x14ac:dyDescent="0.2">
      <c r="A87" s="12"/>
      <c r="B87" s="13"/>
      <c r="C87" s="14"/>
      <c r="E87" s="27"/>
      <c r="F87" s="26"/>
      <c r="G87" s="27" t="s">
        <v>216</v>
      </c>
      <c r="H87" s="26">
        <v>23.3</v>
      </c>
      <c r="I87" s="27"/>
      <c r="J87" s="26"/>
      <c r="K87" s="27"/>
      <c r="L87" s="26"/>
      <c r="M87" s="113" t="s">
        <v>251</v>
      </c>
      <c r="N87" s="114">
        <v>11.2</v>
      </c>
      <c r="O87" s="27"/>
      <c r="P87" s="26"/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 t="s">
        <v>216</v>
      </c>
      <c r="AH87" s="26">
        <v>23.3</v>
      </c>
      <c r="AI87" s="27"/>
      <c r="AJ87" s="26"/>
      <c r="AK87" s="27"/>
      <c r="AL87" s="26"/>
      <c r="AM87" s="27"/>
      <c r="AN87" s="26"/>
      <c r="AO87" s="27"/>
      <c r="AP87" s="26"/>
      <c r="AQ87" s="27"/>
      <c r="AR87" s="26"/>
      <c r="AS87" s="27"/>
      <c r="AT87" s="26"/>
    </row>
    <row r="88" spans="1:46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</row>
    <row r="89" spans="1:46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>
        <f>SUM(H83:H88)</f>
        <v>410</v>
      </c>
      <c r="I89" s="18"/>
      <c r="J89" s="15">
        <f>SUM(J83:J88)</f>
        <v>304.60000000000002</v>
      </c>
      <c r="K89" s="17"/>
      <c r="L89" s="15">
        <f>SUM(L83:L88)</f>
        <v>342.19999999999993</v>
      </c>
      <c r="M89" s="17"/>
      <c r="N89" s="15">
        <f>SUM(N83:N88)</f>
        <v>424.90000000000003</v>
      </c>
      <c r="O89" s="17"/>
      <c r="P89" s="15">
        <f>SUM(P83:P88)</f>
        <v>261.09999999999997</v>
      </c>
      <c r="Q89" s="17"/>
      <c r="R89" s="15">
        <f>SUM(R83:R88)</f>
        <v>320.7</v>
      </c>
      <c r="S89" s="17"/>
      <c r="T89" s="15">
        <f>SUM(T83:T88)</f>
        <v>281.09999999999997</v>
      </c>
      <c r="U89" s="17"/>
      <c r="V89" s="15">
        <f>SUM(V83:V88)</f>
        <v>172.20000000000002</v>
      </c>
      <c r="W89" s="17"/>
      <c r="X89" s="15">
        <f>SUM(X83:X88)</f>
        <v>304.2</v>
      </c>
      <c r="Y89" s="17"/>
      <c r="Z89" s="15">
        <f>SUM(Z83:Z88)</f>
        <v>352.40000000000003</v>
      </c>
      <c r="AA89" s="17"/>
      <c r="AB89" s="15">
        <f>SUM(AB83:AB88)</f>
        <v>252.3</v>
      </c>
      <c r="AC89" s="17"/>
      <c r="AD89" s="15">
        <f>SUM(AD83:AD88)</f>
        <v>279.90000000000003</v>
      </c>
      <c r="AE89" s="17"/>
      <c r="AF89" s="15">
        <f>SUM(AF83:AF88)</f>
        <v>254.10000000000002</v>
      </c>
      <c r="AG89" s="17"/>
      <c r="AH89" s="15">
        <f>SUM(AH83:AH88)</f>
        <v>464.60000000000008</v>
      </c>
      <c r="AI89" s="17"/>
      <c r="AJ89" s="15">
        <f>SUM(AJ83:AJ88)</f>
        <v>182.5</v>
      </c>
      <c r="AK89" s="17"/>
      <c r="AL89" s="15">
        <f>SUM(AL83:AL88)</f>
        <v>346.6</v>
      </c>
      <c r="AM89" s="18"/>
      <c r="AN89" s="15">
        <f>SUM(AN83:AN88)</f>
        <v>222.6</v>
      </c>
      <c r="AO89" s="18"/>
      <c r="AP89" s="15">
        <f>SUM(AP83:AP88)</f>
        <v>321.2</v>
      </c>
      <c r="AQ89" s="17"/>
      <c r="AR89" s="15">
        <f>SUM(AR83:AR88)</f>
        <v>356</v>
      </c>
      <c r="AS89" s="17"/>
      <c r="AT89" s="15">
        <f>SUM(AT83:AT88)</f>
        <v>216.79999999999998</v>
      </c>
    </row>
    <row r="90" spans="1:46" ht="13.5" customHeight="1" x14ac:dyDescent="0.2">
      <c r="A90" s="12"/>
      <c r="B90" s="13"/>
      <c r="C90" s="14"/>
      <c r="E90" s="27"/>
      <c r="F90" s="26"/>
      <c r="G90" s="27"/>
      <c r="H90" s="26"/>
      <c r="I90" s="28"/>
      <c r="J90" s="26"/>
      <c r="K90" s="27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8"/>
      <c r="AN90" s="26"/>
      <c r="AO90" s="28"/>
      <c r="AP90" s="26"/>
      <c r="AQ90" s="27"/>
      <c r="AR90" s="26"/>
      <c r="AS90" s="27"/>
      <c r="AT90" s="26"/>
    </row>
    <row r="91" spans="1:46" s="16" customFormat="1" x14ac:dyDescent="0.2">
      <c r="A91" s="12"/>
      <c r="B91" s="13"/>
      <c r="C91" s="14"/>
      <c r="E91" s="117" t="s">
        <v>216</v>
      </c>
      <c r="F91" s="118">
        <v>47.4</v>
      </c>
      <c r="G91" s="113" t="s">
        <v>248</v>
      </c>
      <c r="H91" s="114">
        <v>8.9</v>
      </c>
      <c r="I91" s="113" t="s">
        <v>248</v>
      </c>
      <c r="J91" s="114">
        <v>8.9</v>
      </c>
      <c r="K91" s="117" t="s">
        <v>216</v>
      </c>
      <c r="L91" s="118">
        <v>47.4</v>
      </c>
      <c r="M91" s="113" t="s">
        <v>248</v>
      </c>
      <c r="N91" s="114">
        <v>8.9</v>
      </c>
      <c r="O91" s="117" t="s">
        <v>216</v>
      </c>
      <c r="P91" s="118">
        <v>47.4</v>
      </c>
      <c r="Q91" s="113" t="s">
        <v>248</v>
      </c>
      <c r="R91" s="114">
        <v>8.9</v>
      </c>
      <c r="S91" s="117" t="s">
        <v>216</v>
      </c>
      <c r="T91" s="118">
        <v>47.4</v>
      </c>
      <c r="U91" s="117" t="s">
        <v>216</v>
      </c>
      <c r="V91" s="118">
        <v>88.5</v>
      </c>
      <c r="W91" s="117" t="s">
        <v>216</v>
      </c>
      <c r="X91" s="118">
        <v>47.4</v>
      </c>
      <c r="Y91" s="113" t="s">
        <v>248</v>
      </c>
      <c r="Z91" s="114">
        <v>8.9</v>
      </c>
      <c r="AA91" s="113" t="s">
        <v>248</v>
      </c>
      <c r="AB91" s="114">
        <v>22.3</v>
      </c>
      <c r="AC91" s="113" t="s">
        <v>248</v>
      </c>
      <c r="AD91" s="114">
        <v>8.9</v>
      </c>
      <c r="AE91" s="113" t="s">
        <v>248</v>
      </c>
      <c r="AF91" s="114">
        <v>8.9</v>
      </c>
      <c r="AG91" s="113" t="s">
        <v>248</v>
      </c>
      <c r="AH91" s="114">
        <v>8.9</v>
      </c>
      <c r="AI91" s="113" t="s">
        <v>248</v>
      </c>
      <c r="AJ91" s="114">
        <v>22.3</v>
      </c>
      <c r="AK91" s="113" t="s">
        <v>248</v>
      </c>
      <c r="AL91" s="114">
        <v>8.9</v>
      </c>
      <c r="AM91" s="117" t="s">
        <v>216</v>
      </c>
      <c r="AN91" s="118">
        <v>47.4</v>
      </c>
      <c r="AO91" s="117" t="s">
        <v>216</v>
      </c>
      <c r="AP91" s="118">
        <v>47.4</v>
      </c>
      <c r="AQ91" s="113" t="s">
        <v>248</v>
      </c>
      <c r="AR91" s="114">
        <v>8.9</v>
      </c>
      <c r="AS91" s="117" t="s">
        <v>216</v>
      </c>
      <c r="AT91" s="118">
        <v>47.4</v>
      </c>
    </row>
    <row r="92" spans="1:46" s="16" customFormat="1" x14ac:dyDescent="0.2">
      <c r="A92" s="12"/>
      <c r="B92" s="13"/>
      <c r="C92" s="14"/>
      <c r="E92" s="27"/>
      <c r="F92" s="26"/>
      <c r="G92" s="117" t="s">
        <v>216</v>
      </c>
      <c r="H92" s="118">
        <v>47.4</v>
      </c>
      <c r="I92" s="117" t="s">
        <v>216</v>
      </c>
      <c r="J92" s="118">
        <v>47.4</v>
      </c>
      <c r="K92" s="27"/>
      <c r="L92" s="26"/>
      <c r="M92" s="27"/>
      <c r="N92" s="26"/>
      <c r="O92" s="27"/>
      <c r="P92" s="26"/>
      <c r="Q92" s="117" t="s">
        <v>216</v>
      </c>
      <c r="R92" s="118">
        <v>47.4</v>
      </c>
      <c r="S92" s="27"/>
      <c r="T92" s="26"/>
      <c r="U92" s="27"/>
      <c r="V92" s="26"/>
      <c r="W92" s="27"/>
      <c r="X92" s="26"/>
      <c r="Y92" s="27"/>
      <c r="Z92" s="26"/>
      <c r="AA92" s="27"/>
      <c r="AB92" s="26"/>
      <c r="AC92" s="117" t="s">
        <v>216</v>
      </c>
      <c r="AD92" s="118">
        <v>47.4</v>
      </c>
      <c r="AE92" s="117" t="s">
        <v>216</v>
      </c>
      <c r="AF92" s="118">
        <v>47.4</v>
      </c>
      <c r="AG92" s="117" t="s">
        <v>216</v>
      </c>
      <c r="AH92" s="118">
        <v>47.4</v>
      </c>
      <c r="AI92" s="27"/>
      <c r="AJ92" s="26"/>
      <c r="AK92" s="27"/>
      <c r="AL92" s="26"/>
      <c r="AM92" s="27"/>
      <c r="AN92" s="26"/>
      <c r="AO92" s="27"/>
      <c r="AP92" s="26"/>
      <c r="AQ92" s="117" t="s">
        <v>216</v>
      </c>
      <c r="AR92" s="118">
        <v>47.4</v>
      </c>
      <c r="AS92" s="27"/>
      <c r="AT92" s="26"/>
    </row>
    <row r="93" spans="1:46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</row>
    <row r="94" spans="1:46" s="10" customFormat="1" ht="12.75" x14ac:dyDescent="0.2">
      <c r="A94" s="19"/>
      <c r="B94" s="20"/>
      <c r="C94" s="22" t="s">
        <v>47</v>
      </c>
      <c r="D94" s="23"/>
      <c r="E94" s="24"/>
      <c r="F94" s="25">
        <f>SUM(F88:F93)</f>
        <v>306.2</v>
      </c>
      <c r="G94" s="24"/>
      <c r="H94" s="25">
        <f t="shared" ref="H94" si="0">SUM(H88:H93)</f>
        <v>466.29999999999995</v>
      </c>
      <c r="I94" s="24"/>
      <c r="J94" s="25">
        <f t="shared" ref="J94" si="1">SUM(J88:J93)</f>
        <v>360.9</v>
      </c>
      <c r="K94" s="24"/>
      <c r="L94" s="25">
        <f t="shared" ref="L94" si="2">SUM(L88:L93)</f>
        <v>389.59999999999991</v>
      </c>
      <c r="M94" s="24"/>
      <c r="N94" s="25">
        <f t="shared" ref="N94" si="3">SUM(N88:N93)</f>
        <v>433.8</v>
      </c>
      <c r="O94" s="24"/>
      <c r="P94" s="25">
        <f t="shared" ref="P94" si="4">SUM(P88:P93)</f>
        <v>308.49999999999994</v>
      </c>
      <c r="Q94" s="24"/>
      <c r="R94" s="25">
        <f t="shared" ref="R94" si="5">SUM(R88:R93)</f>
        <v>376.99999999999994</v>
      </c>
      <c r="S94" s="24"/>
      <c r="T94" s="25">
        <f t="shared" ref="T94" si="6">SUM(T88:T93)</f>
        <v>328.49999999999994</v>
      </c>
      <c r="U94" s="24"/>
      <c r="V94" s="25">
        <f t="shared" ref="V94" si="7">SUM(V88:V93)</f>
        <v>260.70000000000005</v>
      </c>
      <c r="W94" s="24"/>
      <c r="X94" s="25">
        <f t="shared" ref="X94" si="8">SUM(X88:X93)</f>
        <v>351.59999999999997</v>
      </c>
      <c r="Y94" s="24"/>
      <c r="Z94" s="25">
        <f t="shared" ref="Z94" si="9">SUM(Z88:Z93)</f>
        <v>361.3</v>
      </c>
      <c r="AA94" s="24"/>
      <c r="AB94" s="25">
        <f t="shared" ref="AB94" si="10">SUM(AB88:AB93)</f>
        <v>274.60000000000002</v>
      </c>
      <c r="AC94" s="24"/>
      <c r="AD94" s="25">
        <f t="shared" ref="AD94" si="11">SUM(AD88:AD93)</f>
        <v>336.2</v>
      </c>
      <c r="AE94" s="24"/>
      <c r="AF94" s="25">
        <f t="shared" ref="AF94" si="12">SUM(AF88:AF93)</f>
        <v>310.39999999999998</v>
      </c>
      <c r="AG94" s="24"/>
      <c r="AH94" s="25">
        <f t="shared" ref="AH94" si="13">SUM(AH88:AH93)</f>
        <v>520.90000000000009</v>
      </c>
      <c r="AI94" s="24"/>
      <c r="AJ94" s="25">
        <f t="shared" ref="AJ94" si="14">SUM(AJ88:AJ93)</f>
        <v>204.8</v>
      </c>
      <c r="AK94" s="24"/>
      <c r="AL94" s="25">
        <f t="shared" ref="AL94" si="15">SUM(AL88:AL93)</f>
        <v>355.5</v>
      </c>
      <c r="AM94" s="24"/>
      <c r="AN94" s="25">
        <f t="shared" ref="AN94" si="16">SUM(AN88:AN93)</f>
        <v>270</v>
      </c>
      <c r="AO94" s="24"/>
      <c r="AP94" s="25">
        <f t="shared" ref="AP94" si="17">SUM(AP88:AP93)</f>
        <v>368.59999999999997</v>
      </c>
      <c r="AQ94" s="24"/>
      <c r="AR94" s="25">
        <f t="shared" ref="AR94" si="18">SUM(AR88:AR93)</f>
        <v>412.29999999999995</v>
      </c>
      <c r="AS94" s="24"/>
      <c r="AT94" s="25">
        <f t="shared" ref="AT94" si="19">SUM(AT88:AT93)</f>
        <v>264.2</v>
      </c>
    </row>
    <row r="95" spans="1:46" x14ac:dyDescent="0.2">
      <c r="A95" s="12"/>
      <c r="B95" s="13"/>
      <c r="C95" s="14"/>
      <c r="E95" s="29"/>
      <c r="F95" s="30"/>
      <c r="G95" s="29"/>
      <c r="H95" s="30"/>
      <c r="I95" s="31"/>
      <c r="J95" s="30"/>
      <c r="K95" s="29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31"/>
      <c r="AN95" s="30"/>
      <c r="AO95" s="31"/>
      <c r="AP95" s="30"/>
      <c r="AQ95" s="29"/>
      <c r="AR95" s="30"/>
      <c r="AS95" s="29"/>
      <c r="AT95" s="30"/>
    </row>
    <row r="96" spans="1:46" x14ac:dyDescent="0.2">
      <c r="A96" s="12"/>
      <c r="B96" s="13"/>
      <c r="C96" s="14"/>
    </row>
    <row r="97" spans="1:46" x14ac:dyDescent="0.2">
      <c r="A97" s="124">
        <v>46062</v>
      </c>
      <c r="B97" s="125">
        <v>500</v>
      </c>
      <c r="C97" s="126" t="s">
        <v>49</v>
      </c>
      <c r="E97" s="27" t="s">
        <v>241</v>
      </c>
      <c r="F97" s="26">
        <v>28.7</v>
      </c>
      <c r="G97" s="27" t="s">
        <v>241</v>
      </c>
      <c r="H97" s="26">
        <v>28.7</v>
      </c>
      <c r="I97" s="27" t="s">
        <v>171</v>
      </c>
      <c r="J97" s="26">
        <v>24.9</v>
      </c>
      <c r="K97" s="27" t="s">
        <v>241</v>
      </c>
      <c r="L97" s="26">
        <v>28.7</v>
      </c>
      <c r="M97" s="27" t="s">
        <v>171</v>
      </c>
      <c r="N97" s="26">
        <v>24.9</v>
      </c>
      <c r="O97" s="27" t="s">
        <v>171</v>
      </c>
      <c r="P97" s="26">
        <v>24.9</v>
      </c>
      <c r="Q97" s="27" t="s">
        <v>241</v>
      </c>
      <c r="R97" s="26">
        <v>28.7</v>
      </c>
      <c r="S97" s="27" t="s">
        <v>171</v>
      </c>
      <c r="T97" s="26">
        <v>24.9</v>
      </c>
      <c r="U97" s="27" t="s">
        <v>241</v>
      </c>
      <c r="V97" s="26">
        <v>28.7</v>
      </c>
      <c r="W97" s="27" t="s">
        <v>171</v>
      </c>
      <c r="X97" s="26">
        <v>24.9</v>
      </c>
      <c r="Y97" s="113" t="s">
        <v>246</v>
      </c>
      <c r="Z97" s="114">
        <v>8.9</v>
      </c>
      <c r="AA97" s="27" t="s">
        <v>171</v>
      </c>
      <c r="AB97" s="26">
        <v>24.9</v>
      </c>
      <c r="AC97" s="27" t="s">
        <v>241</v>
      </c>
      <c r="AD97" s="26">
        <v>28.7</v>
      </c>
      <c r="AE97" s="27" t="s">
        <v>171</v>
      </c>
      <c r="AF97" s="26">
        <v>24.9</v>
      </c>
      <c r="AG97" s="27" t="s">
        <v>171</v>
      </c>
      <c r="AH97" s="26">
        <v>24.9</v>
      </c>
      <c r="AI97" s="27" t="s">
        <v>171</v>
      </c>
      <c r="AJ97" s="26">
        <v>24.9</v>
      </c>
      <c r="AK97" s="27" t="s">
        <v>241</v>
      </c>
      <c r="AL97" s="26">
        <v>28.7</v>
      </c>
      <c r="AM97" s="27" t="s">
        <v>171</v>
      </c>
      <c r="AN97" s="26">
        <v>24.9</v>
      </c>
      <c r="AO97" s="113" t="s">
        <v>246</v>
      </c>
      <c r="AP97" s="114">
        <v>9</v>
      </c>
      <c r="AQ97" s="27" t="s">
        <v>241</v>
      </c>
      <c r="AR97" s="26">
        <v>28.7</v>
      </c>
      <c r="AS97" s="27" t="s">
        <v>171</v>
      </c>
      <c r="AT97" s="26">
        <v>24.9</v>
      </c>
    </row>
    <row r="98" spans="1:46" x14ac:dyDescent="0.2">
      <c r="A98" s="12"/>
      <c r="B98" s="13"/>
      <c r="C98" s="14"/>
      <c r="E98" s="113" t="s">
        <v>186</v>
      </c>
      <c r="F98" s="114">
        <v>10.1</v>
      </c>
      <c r="G98" s="113" t="s">
        <v>246</v>
      </c>
      <c r="H98" s="114">
        <v>8.9</v>
      </c>
      <c r="I98" s="27" t="s">
        <v>189</v>
      </c>
      <c r="J98" s="26">
        <v>28.7</v>
      </c>
      <c r="K98" s="27" t="s">
        <v>189</v>
      </c>
      <c r="L98" s="26">
        <v>28.7</v>
      </c>
      <c r="M98" s="27" t="s">
        <v>221</v>
      </c>
      <c r="N98" s="26">
        <v>32.1</v>
      </c>
      <c r="O98" s="27" t="s">
        <v>189</v>
      </c>
      <c r="P98" s="26">
        <v>28.7</v>
      </c>
      <c r="Q98" s="27" t="s">
        <v>189</v>
      </c>
      <c r="R98" s="26">
        <v>28.7</v>
      </c>
      <c r="S98" s="27" t="s">
        <v>189</v>
      </c>
      <c r="T98" s="26">
        <v>28.7</v>
      </c>
      <c r="U98" s="27" t="s">
        <v>171</v>
      </c>
      <c r="V98" s="26">
        <v>24.9</v>
      </c>
      <c r="W98" s="27" t="s">
        <v>189</v>
      </c>
      <c r="X98" s="26">
        <v>28.7</v>
      </c>
      <c r="Y98" s="27" t="s">
        <v>189</v>
      </c>
      <c r="Z98" s="26">
        <v>28.7</v>
      </c>
      <c r="AA98" s="27" t="s">
        <v>189</v>
      </c>
      <c r="AB98" s="26">
        <v>28.7</v>
      </c>
      <c r="AC98" s="113" t="s">
        <v>226</v>
      </c>
      <c r="AD98" s="114">
        <v>5.9</v>
      </c>
      <c r="AE98" s="27" t="s">
        <v>189</v>
      </c>
      <c r="AF98" s="26">
        <v>28.7</v>
      </c>
      <c r="AG98" s="27" t="s">
        <v>189</v>
      </c>
      <c r="AH98" s="26">
        <v>28.7</v>
      </c>
      <c r="AI98" s="27" t="s">
        <v>189</v>
      </c>
      <c r="AJ98" s="26">
        <v>28.7</v>
      </c>
      <c r="AK98" s="27" t="s">
        <v>189</v>
      </c>
      <c r="AL98" s="26">
        <v>28.7</v>
      </c>
      <c r="AM98" s="27" t="s">
        <v>189</v>
      </c>
      <c r="AN98" s="26">
        <v>28.7</v>
      </c>
      <c r="AO98" s="27" t="s">
        <v>189</v>
      </c>
      <c r="AP98" s="26">
        <v>28.7</v>
      </c>
      <c r="AQ98" s="27" t="s">
        <v>243</v>
      </c>
      <c r="AR98" s="26">
        <v>27.2</v>
      </c>
      <c r="AS98" s="113" t="s">
        <v>244</v>
      </c>
      <c r="AT98" s="114">
        <v>1.8</v>
      </c>
    </row>
    <row r="99" spans="1:46" x14ac:dyDescent="0.2">
      <c r="A99" s="12"/>
      <c r="B99" s="13"/>
      <c r="C99" s="14"/>
      <c r="E99" s="27" t="s">
        <v>242</v>
      </c>
      <c r="F99" s="26">
        <v>22.6</v>
      </c>
      <c r="G99" s="27" t="s">
        <v>189</v>
      </c>
      <c r="H99" s="26">
        <v>28.7</v>
      </c>
      <c r="I99" s="27" t="s">
        <v>243</v>
      </c>
      <c r="J99" s="26">
        <v>27.2</v>
      </c>
      <c r="K99" s="27" t="s">
        <v>221</v>
      </c>
      <c r="L99" s="26">
        <v>32.1</v>
      </c>
      <c r="M99" s="27" t="s">
        <v>242</v>
      </c>
      <c r="N99" s="26">
        <v>22.6</v>
      </c>
      <c r="O99" s="113" t="s">
        <v>202</v>
      </c>
      <c r="P99" s="114">
        <v>0.5</v>
      </c>
      <c r="Q99" s="27" t="s">
        <v>221</v>
      </c>
      <c r="R99" s="26">
        <v>32.1</v>
      </c>
      <c r="S99" s="113" t="s">
        <v>202</v>
      </c>
      <c r="T99" s="114">
        <v>0.5</v>
      </c>
      <c r="U99" s="27" t="s">
        <v>189</v>
      </c>
      <c r="V99" s="26">
        <v>28.7</v>
      </c>
      <c r="W99" s="27" t="s">
        <v>221</v>
      </c>
      <c r="X99" s="26">
        <v>32.1</v>
      </c>
      <c r="Y99" s="27" t="s">
        <v>242</v>
      </c>
      <c r="Z99" s="26">
        <v>22.6</v>
      </c>
      <c r="AA99" s="27" t="s">
        <v>242</v>
      </c>
      <c r="AB99" s="26">
        <v>22.6</v>
      </c>
      <c r="AC99" s="27" t="s">
        <v>189</v>
      </c>
      <c r="AD99" s="26">
        <v>28.7</v>
      </c>
      <c r="AE99" s="27" t="s">
        <v>193</v>
      </c>
      <c r="AF99" s="26">
        <v>29.7</v>
      </c>
      <c r="AG99" s="27" t="s">
        <v>243</v>
      </c>
      <c r="AH99" s="26">
        <v>27.2</v>
      </c>
      <c r="AI99" s="113" t="s">
        <v>202</v>
      </c>
      <c r="AJ99" s="114">
        <v>0.5</v>
      </c>
      <c r="AK99" s="27" t="s">
        <v>221</v>
      </c>
      <c r="AL99" s="26">
        <v>32.1</v>
      </c>
      <c r="AM99" s="113" t="s">
        <v>202</v>
      </c>
      <c r="AN99" s="114">
        <v>0.5</v>
      </c>
      <c r="AO99" s="27" t="s">
        <v>221</v>
      </c>
      <c r="AP99" s="26">
        <v>32.1</v>
      </c>
      <c r="AQ99" s="27" t="s">
        <v>242</v>
      </c>
      <c r="AR99" s="26">
        <v>22.6</v>
      </c>
      <c r="AS99" s="27" t="s">
        <v>189</v>
      </c>
      <c r="AT99" s="26">
        <v>28.7</v>
      </c>
    </row>
    <row r="100" spans="1:46" x14ac:dyDescent="0.2">
      <c r="A100" s="12"/>
      <c r="B100" s="13"/>
      <c r="C100" s="14"/>
      <c r="E100" s="113" t="s">
        <v>178</v>
      </c>
      <c r="F100" s="114">
        <v>8.6</v>
      </c>
      <c r="G100" s="113" t="s">
        <v>186</v>
      </c>
      <c r="H100" s="114">
        <v>10.1</v>
      </c>
      <c r="I100" s="27" t="s">
        <v>242</v>
      </c>
      <c r="J100" s="26">
        <v>22.6</v>
      </c>
      <c r="K100" s="27" t="s">
        <v>192</v>
      </c>
      <c r="L100" s="26">
        <v>34.5</v>
      </c>
      <c r="M100" s="113" t="s">
        <v>178</v>
      </c>
      <c r="N100" s="114">
        <v>8.6</v>
      </c>
      <c r="O100" s="113" t="s">
        <v>209</v>
      </c>
      <c r="P100" s="114">
        <v>7</v>
      </c>
      <c r="Q100" s="27" t="s">
        <v>192</v>
      </c>
      <c r="R100" s="26">
        <v>34.5</v>
      </c>
      <c r="S100" s="113" t="s">
        <v>178</v>
      </c>
      <c r="T100" s="114">
        <v>8.6</v>
      </c>
      <c r="U100" s="27" t="s">
        <v>243</v>
      </c>
      <c r="V100" s="26">
        <v>27.2</v>
      </c>
      <c r="W100" s="27" t="s">
        <v>243</v>
      </c>
      <c r="X100" s="26">
        <v>27.2</v>
      </c>
      <c r="Y100" s="113" t="s">
        <v>178</v>
      </c>
      <c r="Z100" s="114">
        <v>8.6</v>
      </c>
      <c r="AA100" s="113" t="s">
        <v>202</v>
      </c>
      <c r="AB100" s="114">
        <v>0.5</v>
      </c>
      <c r="AC100" s="27" t="s">
        <v>243</v>
      </c>
      <c r="AD100" s="26">
        <v>27.2</v>
      </c>
      <c r="AE100" s="113" t="s">
        <v>202</v>
      </c>
      <c r="AF100" s="114">
        <v>0.5</v>
      </c>
      <c r="AG100" s="113" t="s">
        <v>178</v>
      </c>
      <c r="AH100" s="114">
        <v>8.6</v>
      </c>
      <c r="AI100" s="27" t="s">
        <v>221</v>
      </c>
      <c r="AJ100" s="26">
        <v>32.1</v>
      </c>
      <c r="AK100" s="27" t="s">
        <v>192</v>
      </c>
      <c r="AL100" s="26">
        <v>34.5</v>
      </c>
      <c r="AM100" s="113" t="s">
        <v>178</v>
      </c>
      <c r="AN100" s="114">
        <v>8.6</v>
      </c>
      <c r="AO100" s="113" t="s">
        <v>178</v>
      </c>
      <c r="AP100" s="114">
        <v>8.6</v>
      </c>
      <c r="AQ100" s="113" t="s">
        <v>178</v>
      </c>
      <c r="AR100" s="114">
        <v>8.6</v>
      </c>
      <c r="AS100" s="113" t="s">
        <v>202</v>
      </c>
      <c r="AT100" s="114">
        <v>0.5</v>
      </c>
    </row>
    <row r="101" spans="1:46" x14ac:dyDescent="0.2">
      <c r="A101" s="12"/>
      <c r="B101" s="13"/>
      <c r="C101" s="14"/>
      <c r="E101" s="113" t="s">
        <v>185</v>
      </c>
      <c r="F101" s="114">
        <v>5.9</v>
      </c>
      <c r="G101" s="27" t="s">
        <v>200</v>
      </c>
      <c r="H101" s="26">
        <v>29.9</v>
      </c>
      <c r="I101" s="27" t="s">
        <v>200</v>
      </c>
      <c r="J101" s="26">
        <v>29.9</v>
      </c>
      <c r="K101" s="27" t="s">
        <v>200</v>
      </c>
      <c r="L101" s="26">
        <v>29.9</v>
      </c>
      <c r="M101" s="27" t="s">
        <v>222</v>
      </c>
      <c r="N101" s="26">
        <v>30.3</v>
      </c>
      <c r="O101" s="27" t="s">
        <v>192</v>
      </c>
      <c r="P101" s="26">
        <v>34.5</v>
      </c>
      <c r="Q101" s="27" t="s">
        <v>200</v>
      </c>
      <c r="R101" s="26">
        <v>29.9</v>
      </c>
      <c r="S101" s="113" t="s">
        <v>185</v>
      </c>
      <c r="T101" s="114">
        <v>5.9</v>
      </c>
      <c r="U101" s="27" t="s">
        <v>175</v>
      </c>
      <c r="V101" s="26">
        <v>34.1</v>
      </c>
      <c r="W101" s="113" t="s">
        <v>178</v>
      </c>
      <c r="X101" s="114">
        <v>8.6</v>
      </c>
      <c r="Y101" s="27" t="s">
        <v>245</v>
      </c>
      <c r="Z101" s="26">
        <v>27.1</v>
      </c>
      <c r="AA101" s="27" t="s">
        <v>200</v>
      </c>
      <c r="AB101" s="26">
        <v>29.9</v>
      </c>
      <c r="AC101" s="113" t="s">
        <v>178</v>
      </c>
      <c r="AD101" s="114">
        <v>8.6</v>
      </c>
      <c r="AE101" s="27" t="s">
        <v>192</v>
      </c>
      <c r="AF101" s="26">
        <v>34.5</v>
      </c>
      <c r="AG101" s="27" t="s">
        <v>192</v>
      </c>
      <c r="AH101" s="26">
        <v>34.5</v>
      </c>
      <c r="AI101" s="27" t="s">
        <v>200</v>
      </c>
      <c r="AJ101" s="26">
        <v>29.9</v>
      </c>
      <c r="AK101" s="27" t="s">
        <v>200</v>
      </c>
      <c r="AL101" s="26">
        <v>29.9</v>
      </c>
      <c r="AM101" s="113" t="s">
        <v>185</v>
      </c>
      <c r="AN101" s="114">
        <v>5.9</v>
      </c>
      <c r="AO101" s="27" t="s">
        <v>192</v>
      </c>
      <c r="AP101" s="26">
        <v>34.5</v>
      </c>
      <c r="AQ101" s="27" t="s">
        <v>200</v>
      </c>
      <c r="AR101" s="26">
        <v>29.9</v>
      </c>
      <c r="AS101" s="113" t="s">
        <v>178</v>
      </c>
      <c r="AT101" s="114">
        <v>8.6</v>
      </c>
    </row>
    <row r="102" spans="1:46" x14ac:dyDescent="0.2">
      <c r="A102" s="12"/>
      <c r="B102" s="13"/>
      <c r="C102" s="14"/>
      <c r="E102" s="113" t="s">
        <v>191</v>
      </c>
      <c r="F102" s="114">
        <v>6.3</v>
      </c>
      <c r="G102" s="27" t="s">
        <v>194</v>
      </c>
      <c r="H102" s="26">
        <v>28.7</v>
      </c>
      <c r="I102" s="113" t="s">
        <v>191</v>
      </c>
      <c r="J102" s="114">
        <v>6.3</v>
      </c>
      <c r="K102" s="27" t="s">
        <v>175</v>
      </c>
      <c r="L102" s="26">
        <v>34.1</v>
      </c>
      <c r="M102" s="27" t="s">
        <v>194</v>
      </c>
      <c r="N102" s="26">
        <v>28.7</v>
      </c>
      <c r="O102" s="27" t="s">
        <v>200</v>
      </c>
      <c r="P102" s="26">
        <v>29.9</v>
      </c>
      <c r="Q102" s="27" t="s">
        <v>175</v>
      </c>
      <c r="R102" s="26">
        <v>34.1</v>
      </c>
      <c r="S102" s="113" t="s">
        <v>247</v>
      </c>
      <c r="T102" s="114">
        <v>10.3</v>
      </c>
      <c r="U102" s="27" t="s">
        <v>194</v>
      </c>
      <c r="V102" s="26">
        <v>28.7</v>
      </c>
      <c r="W102" s="27" t="s">
        <v>245</v>
      </c>
      <c r="X102" s="26">
        <v>27.1</v>
      </c>
      <c r="Y102" s="27" t="s">
        <v>194</v>
      </c>
      <c r="Z102" s="26">
        <v>28.7</v>
      </c>
      <c r="AA102" s="27" t="s">
        <v>175</v>
      </c>
      <c r="AB102" s="26">
        <v>34.1</v>
      </c>
      <c r="AC102" s="27" t="s">
        <v>175</v>
      </c>
      <c r="AD102" s="26">
        <v>34.1</v>
      </c>
      <c r="AE102" s="27" t="s">
        <v>200</v>
      </c>
      <c r="AF102" s="26">
        <v>29.9</v>
      </c>
      <c r="AG102" s="113" t="s">
        <v>247</v>
      </c>
      <c r="AH102" s="114">
        <v>10.199999999999999</v>
      </c>
      <c r="AI102" s="113" t="s">
        <v>191</v>
      </c>
      <c r="AJ102" s="114">
        <v>6.4</v>
      </c>
      <c r="AK102" s="27" t="s">
        <v>245</v>
      </c>
      <c r="AL102" s="26">
        <v>27.1</v>
      </c>
      <c r="AM102" s="27" t="s">
        <v>245</v>
      </c>
      <c r="AN102" s="26">
        <v>27.1</v>
      </c>
      <c r="AO102" s="27" t="s">
        <v>200</v>
      </c>
      <c r="AP102" s="26">
        <v>29.9</v>
      </c>
      <c r="AQ102" s="27" t="s">
        <v>194</v>
      </c>
      <c r="AR102" s="26">
        <v>28.7</v>
      </c>
      <c r="AS102" s="27" t="s">
        <v>245</v>
      </c>
      <c r="AT102" s="26">
        <v>27.1</v>
      </c>
    </row>
    <row r="103" spans="1:46" x14ac:dyDescent="0.2">
      <c r="A103" s="12"/>
      <c r="B103" s="13"/>
      <c r="C103" s="14"/>
      <c r="E103" s="27"/>
      <c r="F103" s="26"/>
      <c r="G103" s="27"/>
      <c r="H103" s="26"/>
      <c r="I103" s="28"/>
      <c r="J103" s="26"/>
      <c r="K103" s="27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8"/>
      <c r="AN103" s="26"/>
      <c r="AO103" s="28"/>
      <c r="AP103" s="26"/>
      <c r="AQ103" s="27"/>
      <c r="AR103" s="26"/>
      <c r="AS103" s="27"/>
      <c r="AT103" s="26"/>
    </row>
    <row r="104" spans="1:46" x14ac:dyDescent="0.2">
      <c r="A104" s="12"/>
      <c r="B104" s="13"/>
      <c r="C104" s="14"/>
      <c r="E104" s="27"/>
      <c r="F104" s="15">
        <f>SUM(F97:F102)</f>
        <v>82.2</v>
      </c>
      <c r="G104" s="27"/>
      <c r="H104" s="15">
        <f>SUM(H97:H102)</f>
        <v>134.99999999999997</v>
      </c>
      <c r="I104" s="28"/>
      <c r="J104" s="15">
        <f>SUM(J97:J102)</f>
        <v>139.60000000000002</v>
      </c>
      <c r="K104" s="27"/>
      <c r="L104" s="15">
        <f>SUM(L97:L102)</f>
        <v>188</v>
      </c>
      <c r="M104" s="27"/>
      <c r="N104" s="15">
        <f>SUM(N97:N102)</f>
        <v>147.19999999999999</v>
      </c>
      <c r="O104" s="27"/>
      <c r="P104" s="15">
        <f>SUM(P97:P102)</f>
        <v>125.5</v>
      </c>
      <c r="Q104" s="27"/>
      <c r="R104" s="15">
        <f>SUM(R97:R102)</f>
        <v>188</v>
      </c>
      <c r="S104" s="27"/>
      <c r="T104" s="15">
        <f>SUM(T97:T102)</f>
        <v>78.899999999999991</v>
      </c>
      <c r="U104" s="27"/>
      <c r="V104" s="15">
        <f>SUM(V97:V102)</f>
        <v>172.29999999999998</v>
      </c>
      <c r="W104" s="27"/>
      <c r="X104" s="15">
        <f>SUM(X97:X102)</f>
        <v>148.6</v>
      </c>
      <c r="Y104" s="27"/>
      <c r="Z104" s="15">
        <f>SUM(Z97:Z102)</f>
        <v>124.60000000000001</v>
      </c>
      <c r="AA104" s="27"/>
      <c r="AB104" s="15">
        <f>SUM(AB97:AB102)</f>
        <v>140.69999999999999</v>
      </c>
      <c r="AC104" s="27"/>
      <c r="AD104" s="15">
        <f>SUM(AD97:AD102)</f>
        <v>133.19999999999999</v>
      </c>
      <c r="AE104" s="27"/>
      <c r="AF104" s="15">
        <f>SUM(AF97:AF102)</f>
        <v>148.19999999999999</v>
      </c>
      <c r="AG104" s="27"/>
      <c r="AH104" s="15">
        <f>SUM(AH97:AH102)</f>
        <v>134.1</v>
      </c>
      <c r="AI104" s="27"/>
      <c r="AJ104" s="15">
        <f>SUM(AJ97:AJ102)</f>
        <v>122.5</v>
      </c>
      <c r="AK104" s="27"/>
      <c r="AL104" s="15">
        <f>SUM(AL97:AL102)</f>
        <v>181</v>
      </c>
      <c r="AM104" s="28"/>
      <c r="AN104" s="15">
        <f>SUM(AN97:AN102)</f>
        <v>95.699999999999989</v>
      </c>
      <c r="AO104" s="28"/>
      <c r="AP104" s="15">
        <f>SUM(AP97:AP102)</f>
        <v>142.80000000000001</v>
      </c>
      <c r="AQ104" s="27"/>
      <c r="AR104" s="15">
        <f>SUM(AR97:AR102)</f>
        <v>145.69999999999999</v>
      </c>
      <c r="AS104" s="27"/>
      <c r="AT104" s="15">
        <f>SUM(AT97:AT102)</f>
        <v>91.6</v>
      </c>
    </row>
    <row r="105" spans="1:46" x14ac:dyDescent="0.2">
      <c r="A105" s="12"/>
      <c r="B105" s="13"/>
      <c r="C105" s="14"/>
      <c r="E105" s="27"/>
      <c r="F105" s="15"/>
      <c r="G105" s="27"/>
      <c r="H105" s="15"/>
      <c r="I105" s="28"/>
      <c r="J105" s="15"/>
      <c r="K105" s="27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8"/>
      <c r="AN105" s="15"/>
      <c r="AO105" s="28"/>
      <c r="AP105" s="15"/>
      <c r="AQ105" s="27"/>
      <c r="AR105" s="15"/>
      <c r="AS105" s="27"/>
      <c r="AT105" s="15"/>
    </row>
    <row r="106" spans="1:46" s="16" customFormat="1" x14ac:dyDescent="0.2">
      <c r="A106" s="12"/>
      <c r="B106" s="13"/>
      <c r="C106" s="14"/>
      <c r="E106" s="27" t="s">
        <v>241</v>
      </c>
      <c r="F106" s="26">
        <v>28.2</v>
      </c>
      <c r="G106" s="27" t="s">
        <v>241</v>
      </c>
      <c r="H106" s="26">
        <v>28.2</v>
      </c>
      <c r="I106" s="27" t="s">
        <v>171</v>
      </c>
      <c r="J106" s="26">
        <v>23.1</v>
      </c>
      <c r="K106" s="27" t="s">
        <v>241</v>
      </c>
      <c r="L106" s="26">
        <v>28.2</v>
      </c>
      <c r="M106" s="27" t="s">
        <v>171</v>
      </c>
      <c r="N106" s="26">
        <v>23.1</v>
      </c>
      <c r="O106" s="27" t="s">
        <v>171</v>
      </c>
      <c r="P106" s="26">
        <v>23.1</v>
      </c>
      <c r="Q106" s="27" t="s">
        <v>241</v>
      </c>
      <c r="R106" s="26">
        <v>28.2</v>
      </c>
      <c r="S106" s="27" t="s">
        <v>171</v>
      </c>
      <c r="T106" s="26">
        <v>23.1</v>
      </c>
      <c r="U106" s="27" t="s">
        <v>241</v>
      </c>
      <c r="V106" s="26">
        <v>28.2</v>
      </c>
      <c r="W106" s="27" t="s">
        <v>171</v>
      </c>
      <c r="X106" s="26">
        <v>23.1</v>
      </c>
      <c r="Y106" s="27" t="s">
        <v>189</v>
      </c>
      <c r="Z106" s="26">
        <v>30.1</v>
      </c>
      <c r="AA106" s="27" t="s">
        <v>171</v>
      </c>
      <c r="AB106" s="26">
        <v>23.1</v>
      </c>
      <c r="AC106" s="27" t="s">
        <v>241</v>
      </c>
      <c r="AD106" s="26">
        <v>28.2</v>
      </c>
      <c r="AE106" s="27" t="s">
        <v>171</v>
      </c>
      <c r="AF106" s="26">
        <v>23.1</v>
      </c>
      <c r="AG106" s="27" t="s">
        <v>171</v>
      </c>
      <c r="AH106" s="26">
        <v>23.1</v>
      </c>
      <c r="AI106" s="27" t="s">
        <v>171</v>
      </c>
      <c r="AJ106" s="26">
        <v>23.1</v>
      </c>
      <c r="AK106" s="27" t="s">
        <v>241</v>
      </c>
      <c r="AL106" s="26">
        <v>28.2</v>
      </c>
      <c r="AM106" s="27" t="s">
        <v>171</v>
      </c>
      <c r="AN106" s="26">
        <v>23.1</v>
      </c>
      <c r="AO106" s="27" t="s">
        <v>189</v>
      </c>
      <c r="AP106" s="26">
        <v>30.1</v>
      </c>
      <c r="AQ106" s="27" t="s">
        <v>241</v>
      </c>
      <c r="AR106" s="26">
        <v>28.2</v>
      </c>
      <c r="AS106" s="27" t="s">
        <v>171</v>
      </c>
      <c r="AT106" s="26">
        <v>23.1</v>
      </c>
    </row>
    <row r="107" spans="1:46" s="16" customFormat="1" x14ac:dyDescent="0.2">
      <c r="A107" s="12"/>
      <c r="B107" s="13"/>
      <c r="C107" s="14"/>
      <c r="E107" s="113" t="s">
        <v>242</v>
      </c>
      <c r="F107" s="114">
        <v>9.5</v>
      </c>
      <c r="G107" s="115" t="s">
        <v>189</v>
      </c>
      <c r="H107" s="116">
        <v>52.7</v>
      </c>
      <c r="I107" s="27" t="s">
        <v>189</v>
      </c>
      <c r="J107" s="26">
        <v>30.1</v>
      </c>
      <c r="K107" s="27" t="s">
        <v>189</v>
      </c>
      <c r="L107" s="26">
        <v>30.1</v>
      </c>
      <c r="M107" s="27" t="s">
        <v>221</v>
      </c>
      <c r="N107" s="26">
        <v>28.2</v>
      </c>
      <c r="O107" s="27" t="s">
        <v>189</v>
      </c>
      <c r="P107" s="26">
        <v>30.1</v>
      </c>
      <c r="Q107" s="27" t="s">
        <v>189</v>
      </c>
      <c r="R107" s="26">
        <v>30.1</v>
      </c>
      <c r="S107" s="27" t="s">
        <v>189</v>
      </c>
      <c r="T107" s="26">
        <v>30.1</v>
      </c>
      <c r="U107" s="27" t="s">
        <v>171</v>
      </c>
      <c r="V107" s="26">
        <v>23.1</v>
      </c>
      <c r="W107" s="27" t="s">
        <v>189</v>
      </c>
      <c r="X107" s="26">
        <v>30.1</v>
      </c>
      <c r="Y107" s="113" t="s">
        <v>242</v>
      </c>
      <c r="Z107" s="114">
        <v>9.5</v>
      </c>
      <c r="AA107" s="27" t="s">
        <v>189</v>
      </c>
      <c r="AB107" s="26">
        <v>30.1</v>
      </c>
      <c r="AC107" s="27" t="s">
        <v>189</v>
      </c>
      <c r="AD107" s="26">
        <v>30.1</v>
      </c>
      <c r="AE107" s="27" t="s">
        <v>189</v>
      </c>
      <c r="AF107" s="26">
        <v>30.1</v>
      </c>
      <c r="AG107" s="27" t="s">
        <v>189</v>
      </c>
      <c r="AH107" s="26">
        <v>30.1</v>
      </c>
      <c r="AI107" s="27" t="s">
        <v>189</v>
      </c>
      <c r="AJ107" s="26">
        <v>30.1</v>
      </c>
      <c r="AK107" s="27" t="s">
        <v>189</v>
      </c>
      <c r="AL107" s="26">
        <v>30.1</v>
      </c>
      <c r="AM107" s="27" t="s">
        <v>189</v>
      </c>
      <c r="AN107" s="26">
        <v>30.1</v>
      </c>
      <c r="AO107" s="27" t="s">
        <v>221</v>
      </c>
      <c r="AP107" s="26">
        <v>28.2</v>
      </c>
      <c r="AQ107" s="113" t="s">
        <v>243</v>
      </c>
      <c r="AR107" s="114">
        <v>8.6</v>
      </c>
      <c r="AS107" s="27" t="s">
        <v>189</v>
      </c>
      <c r="AT107" s="26">
        <v>30.1</v>
      </c>
    </row>
    <row r="108" spans="1:46" s="16" customFormat="1" x14ac:dyDescent="0.2">
      <c r="A108" s="12"/>
      <c r="B108" s="13"/>
      <c r="C108" s="14"/>
      <c r="E108" s="27"/>
      <c r="F108" s="26"/>
      <c r="G108" s="113" t="s">
        <v>200</v>
      </c>
      <c r="H108" s="114">
        <v>3.5</v>
      </c>
      <c r="I108" s="113" t="s">
        <v>243</v>
      </c>
      <c r="J108" s="114">
        <v>8.6</v>
      </c>
      <c r="K108" s="27" t="s">
        <v>221</v>
      </c>
      <c r="L108" s="26">
        <v>28.2</v>
      </c>
      <c r="M108" s="113" t="s">
        <v>242</v>
      </c>
      <c r="N108" s="114">
        <v>9.5</v>
      </c>
      <c r="O108" s="27" t="s">
        <v>192</v>
      </c>
      <c r="P108" s="26">
        <v>27.4</v>
      </c>
      <c r="Q108" s="27" t="s">
        <v>221</v>
      </c>
      <c r="R108" s="26">
        <v>28.2</v>
      </c>
      <c r="S108" s="27"/>
      <c r="T108" s="26"/>
      <c r="U108" s="27" t="s">
        <v>189</v>
      </c>
      <c r="V108" s="26">
        <v>30.1</v>
      </c>
      <c r="W108" s="27" t="s">
        <v>221</v>
      </c>
      <c r="X108" s="26">
        <v>28.2</v>
      </c>
      <c r="Y108" s="27" t="s">
        <v>245</v>
      </c>
      <c r="Z108" s="26">
        <v>34.299999999999997</v>
      </c>
      <c r="AA108" s="113" t="s">
        <v>242</v>
      </c>
      <c r="AB108" s="114">
        <v>9.5</v>
      </c>
      <c r="AC108" s="113" t="s">
        <v>243</v>
      </c>
      <c r="AD108" s="114">
        <v>8.6</v>
      </c>
      <c r="AE108" s="27" t="s">
        <v>193</v>
      </c>
      <c r="AF108" s="26">
        <v>28.5</v>
      </c>
      <c r="AG108" s="113" t="s">
        <v>243</v>
      </c>
      <c r="AH108" s="114">
        <v>8.6</v>
      </c>
      <c r="AI108" s="27" t="s">
        <v>221</v>
      </c>
      <c r="AJ108" s="26">
        <v>28.2</v>
      </c>
      <c r="AK108" s="27" t="s">
        <v>221</v>
      </c>
      <c r="AL108" s="26">
        <v>28.2</v>
      </c>
      <c r="AM108" s="27" t="s">
        <v>245</v>
      </c>
      <c r="AN108" s="26">
        <v>34.299999999999997</v>
      </c>
      <c r="AO108" s="27" t="s">
        <v>192</v>
      </c>
      <c r="AP108" s="26">
        <v>27.4</v>
      </c>
      <c r="AQ108" s="113" t="s">
        <v>242</v>
      </c>
      <c r="AR108" s="114">
        <v>9.5</v>
      </c>
      <c r="AS108" s="27" t="s">
        <v>245</v>
      </c>
      <c r="AT108" s="26">
        <v>34.299999999999997</v>
      </c>
    </row>
    <row r="109" spans="1:46" s="16" customFormat="1" x14ac:dyDescent="0.2">
      <c r="A109" s="12"/>
      <c r="B109" s="13"/>
      <c r="C109" s="14"/>
      <c r="E109" s="27"/>
      <c r="F109" s="26"/>
      <c r="G109" s="113" t="s">
        <v>194</v>
      </c>
      <c r="H109" s="114">
        <v>5.3</v>
      </c>
      <c r="I109" s="113" t="s">
        <v>242</v>
      </c>
      <c r="J109" s="114">
        <v>9.5</v>
      </c>
      <c r="K109" s="27" t="s">
        <v>192</v>
      </c>
      <c r="L109" s="26">
        <v>27.4</v>
      </c>
      <c r="M109" s="113" t="s">
        <v>222</v>
      </c>
      <c r="N109" s="114">
        <v>6</v>
      </c>
      <c r="O109" s="113" t="s">
        <v>200</v>
      </c>
      <c r="P109" s="114">
        <v>3.5</v>
      </c>
      <c r="Q109" s="27" t="s">
        <v>192</v>
      </c>
      <c r="R109" s="26">
        <v>27.4</v>
      </c>
      <c r="S109" s="27"/>
      <c r="T109" s="26"/>
      <c r="U109" s="113" t="s">
        <v>243</v>
      </c>
      <c r="V109" s="114">
        <v>8.6</v>
      </c>
      <c r="W109" s="113" t="s">
        <v>243</v>
      </c>
      <c r="X109" s="114">
        <v>8.6</v>
      </c>
      <c r="Y109" s="113" t="s">
        <v>194</v>
      </c>
      <c r="Z109" s="114">
        <v>5.3</v>
      </c>
      <c r="AA109" s="113" t="s">
        <v>200</v>
      </c>
      <c r="AB109" s="114">
        <v>3.5</v>
      </c>
      <c r="AC109" s="113" t="s">
        <v>175</v>
      </c>
      <c r="AD109" s="114">
        <v>11</v>
      </c>
      <c r="AE109" s="27" t="s">
        <v>192</v>
      </c>
      <c r="AF109" s="26">
        <v>27.4</v>
      </c>
      <c r="AG109" s="27" t="s">
        <v>192</v>
      </c>
      <c r="AH109" s="26">
        <v>27.4</v>
      </c>
      <c r="AI109" s="113" t="s">
        <v>200</v>
      </c>
      <c r="AJ109" s="114">
        <v>3.5</v>
      </c>
      <c r="AK109" s="27" t="s">
        <v>192</v>
      </c>
      <c r="AL109" s="26">
        <v>27.4</v>
      </c>
      <c r="AM109" s="27"/>
      <c r="AN109" s="26"/>
      <c r="AO109" s="113" t="s">
        <v>200</v>
      </c>
      <c r="AP109" s="114">
        <v>3.5</v>
      </c>
      <c r="AQ109" s="113" t="s">
        <v>200</v>
      </c>
      <c r="AR109" s="114">
        <v>3.5</v>
      </c>
      <c r="AS109" s="27"/>
      <c r="AT109" s="26"/>
    </row>
    <row r="110" spans="1:46" s="16" customFormat="1" x14ac:dyDescent="0.2">
      <c r="A110" s="12"/>
      <c r="B110" s="13"/>
      <c r="C110" s="14"/>
      <c r="E110" s="27"/>
      <c r="F110" s="26"/>
      <c r="G110" s="27"/>
      <c r="H110" s="26"/>
      <c r="I110" s="113" t="s">
        <v>200</v>
      </c>
      <c r="J110" s="114">
        <v>3.5</v>
      </c>
      <c r="K110" s="113" t="s">
        <v>200</v>
      </c>
      <c r="L110" s="114">
        <v>3.5</v>
      </c>
      <c r="M110" s="113" t="s">
        <v>194</v>
      </c>
      <c r="N110" s="114">
        <v>5.3</v>
      </c>
      <c r="O110" s="27"/>
      <c r="P110" s="26"/>
      <c r="Q110" s="113" t="s">
        <v>200</v>
      </c>
      <c r="R110" s="114">
        <v>3.5</v>
      </c>
      <c r="S110" s="27"/>
      <c r="T110" s="26"/>
      <c r="U110" s="113" t="s">
        <v>175</v>
      </c>
      <c r="V110" s="114">
        <v>11</v>
      </c>
      <c r="W110" s="27" t="s">
        <v>245</v>
      </c>
      <c r="X110" s="26">
        <v>34.299999999999997</v>
      </c>
      <c r="Y110" s="27"/>
      <c r="Z110" s="26"/>
      <c r="AA110" s="113" t="s">
        <v>175</v>
      </c>
      <c r="AB110" s="114">
        <v>11</v>
      </c>
      <c r="AC110" s="27"/>
      <c r="AD110" s="26"/>
      <c r="AE110" s="113" t="s">
        <v>200</v>
      </c>
      <c r="AF110" s="114">
        <v>3.5</v>
      </c>
      <c r="AG110" s="27"/>
      <c r="AH110" s="26"/>
      <c r="AI110" s="27"/>
      <c r="AJ110" s="26"/>
      <c r="AK110" s="113" t="s">
        <v>200</v>
      </c>
      <c r="AL110" s="114">
        <v>3.5</v>
      </c>
      <c r="AM110" s="27"/>
      <c r="AN110" s="26"/>
      <c r="AO110" s="27"/>
      <c r="AP110" s="26"/>
      <c r="AQ110" s="113" t="s">
        <v>194</v>
      </c>
      <c r="AR110" s="114">
        <v>5.3</v>
      </c>
      <c r="AS110" s="27"/>
      <c r="AT110" s="26"/>
    </row>
    <row r="111" spans="1:46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113" t="s">
        <v>175</v>
      </c>
      <c r="L111" s="114">
        <v>11</v>
      </c>
      <c r="M111" s="27"/>
      <c r="N111" s="26"/>
      <c r="O111" s="27"/>
      <c r="P111" s="26"/>
      <c r="Q111" s="113" t="s">
        <v>175</v>
      </c>
      <c r="R111" s="114">
        <v>11</v>
      </c>
      <c r="S111" s="27"/>
      <c r="T111" s="26"/>
      <c r="U111" s="113" t="s">
        <v>194</v>
      </c>
      <c r="V111" s="114">
        <v>5.3</v>
      </c>
      <c r="W111" s="27"/>
      <c r="X111" s="26"/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 t="s">
        <v>245</v>
      </c>
      <c r="AL111" s="26">
        <v>34.299999999999997</v>
      </c>
      <c r="AM111" s="27"/>
      <c r="AN111" s="26"/>
      <c r="AO111" s="27"/>
      <c r="AP111" s="26"/>
      <c r="AQ111" s="27"/>
      <c r="AR111" s="26"/>
      <c r="AS111" s="27"/>
      <c r="AT111" s="26"/>
    </row>
    <row r="112" spans="1:46" x14ac:dyDescent="0.2">
      <c r="A112" s="12"/>
      <c r="B112" s="13"/>
      <c r="C112" s="14"/>
      <c r="E112" s="27"/>
      <c r="F112" s="26"/>
      <c r="G112" s="27"/>
      <c r="H112" s="26"/>
      <c r="I112" s="28"/>
      <c r="J112" s="26"/>
      <c r="K112" s="27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8"/>
      <c r="AN112" s="26"/>
      <c r="AO112" s="28"/>
      <c r="AP112" s="26"/>
      <c r="AQ112" s="27"/>
      <c r="AR112" s="26"/>
      <c r="AS112" s="27"/>
      <c r="AT112" s="26"/>
    </row>
    <row r="113" spans="1:46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>
        <f>SUM(H104:H112)</f>
        <v>224.7</v>
      </c>
      <c r="I113" s="18"/>
      <c r="J113" s="15">
        <f>SUM(J104:J112)</f>
        <v>214.4</v>
      </c>
      <c r="K113" s="17"/>
      <c r="L113" s="15">
        <f>SUM(L104:L112)</f>
        <v>316.39999999999998</v>
      </c>
      <c r="M113" s="17"/>
      <c r="N113" s="15">
        <f>SUM(N104:N112)</f>
        <v>219.29999999999998</v>
      </c>
      <c r="O113" s="17"/>
      <c r="P113" s="15">
        <f>SUM(P104:P112)</f>
        <v>209.6</v>
      </c>
      <c r="Q113" s="17"/>
      <c r="R113" s="15">
        <f>SUM(R104:R112)</f>
        <v>316.39999999999998</v>
      </c>
      <c r="S113" s="17"/>
      <c r="T113" s="15">
        <f>SUM(T104:T112)</f>
        <v>132.1</v>
      </c>
      <c r="U113" s="17"/>
      <c r="V113" s="15">
        <f>SUM(V104:V112)</f>
        <v>278.59999999999997</v>
      </c>
      <c r="W113" s="17"/>
      <c r="X113" s="15">
        <f>SUM(X104:X112)</f>
        <v>272.89999999999998</v>
      </c>
      <c r="Y113" s="17"/>
      <c r="Z113" s="15">
        <f>SUM(Z104:Z112)</f>
        <v>203.8</v>
      </c>
      <c r="AA113" s="17"/>
      <c r="AB113" s="15">
        <f>SUM(AB104:AB112)</f>
        <v>217.89999999999998</v>
      </c>
      <c r="AC113" s="17"/>
      <c r="AD113" s="15">
        <f>SUM(AD104:AD112)</f>
        <v>211.09999999999997</v>
      </c>
      <c r="AE113" s="17"/>
      <c r="AF113" s="15">
        <f>SUM(AF104:AF112)</f>
        <v>260.79999999999995</v>
      </c>
      <c r="AG113" s="17"/>
      <c r="AH113" s="15">
        <f>SUM(AH104:AH112)</f>
        <v>223.29999999999998</v>
      </c>
      <c r="AI113" s="17"/>
      <c r="AJ113" s="15">
        <f>SUM(AJ104:AJ112)</f>
        <v>207.39999999999998</v>
      </c>
      <c r="AK113" s="17"/>
      <c r="AL113" s="15">
        <f>SUM(AL104:AL112)</f>
        <v>332.7</v>
      </c>
      <c r="AM113" s="18"/>
      <c r="AN113" s="15">
        <f>SUM(AN104:AN112)</f>
        <v>183.2</v>
      </c>
      <c r="AO113" s="18"/>
      <c r="AP113" s="15">
        <f>SUM(AP104:AP112)</f>
        <v>232</v>
      </c>
      <c r="AQ113" s="17"/>
      <c r="AR113" s="15">
        <f>SUM(AR104:AR112)</f>
        <v>200.79999999999998</v>
      </c>
      <c r="AS113" s="17"/>
      <c r="AT113" s="15">
        <f>SUM(AT104:AT112)</f>
        <v>179.09999999999997</v>
      </c>
    </row>
    <row r="114" spans="1:46" x14ac:dyDescent="0.2">
      <c r="A114" s="12"/>
      <c r="B114" s="13"/>
      <c r="C114" s="14"/>
      <c r="E114" s="27"/>
      <c r="F114" s="26"/>
      <c r="G114" s="27"/>
      <c r="H114" s="26"/>
      <c r="I114" s="28"/>
      <c r="J114" s="26"/>
      <c r="K114" s="27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8"/>
      <c r="AN114" s="26"/>
      <c r="AO114" s="28"/>
      <c r="AP114" s="26"/>
      <c r="AQ114" s="27"/>
      <c r="AR114" s="26"/>
      <c r="AS114" s="27"/>
      <c r="AT114" s="26"/>
    </row>
    <row r="115" spans="1:46" s="16" customFormat="1" x14ac:dyDescent="0.2">
      <c r="A115" s="12"/>
      <c r="B115" s="13"/>
      <c r="C115" s="14"/>
      <c r="E115" s="27" t="s">
        <v>241</v>
      </c>
      <c r="F115" s="26">
        <v>29.1</v>
      </c>
      <c r="G115" s="27" t="s">
        <v>241</v>
      </c>
      <c r="H115" s="26">
        <v>29.1</v>
      </c>
      <c r="I115" s="27" t="s">
        <v>171</v>
      </c>
      <c r="J115" s="26">
        <v>24.2</v>
      </c>
      <c r="K115" s="27" t="s">
        <v>241</v>
      </c>
      <c r="L115" s="26">
        <v>29.1</v>
      </c>
      <c r="M115" s="27" t="s">
        <v>171</v>
      </c>
      <c r="N115" s="26">
        <v>24.2</v>
      </c>
      <c r="O115" s="27" t="s">
        <v>171</v>
      </c>
      <c r="P115" s="26">
        <v>24.2</v>
      </c>
      <c r="Q115" s="27" t="s">
        <v>241</v>
      </c>
      <c r="R115" s="26">
        <v>29.1</v>
      </c>
      <c r="S115" s="27" t="s">
        <v>171</v>
      </c>
      <c r="T115" s="26">
        <v>24.2</v>
      </c>
      <c r="U115" s="27" t="s">
        <v>241</v>
      </c>
      <c r="V115" s="26">
        <v>29.1</v>
      </c>
      <c r="W115" s="27" t="s">
        <v>171</v>
      </c>
      <c r="X115" s="26">
        <v>24.2</v>
      </c>
      <c r="Y115" s="115" t="s">
        <v>189</v>
      </c>
      <c r="Z115" s="116">
        <v>42</v>
      </c>
      <c r="AA115" s="27" t="s">
        <v>171</v>
      </c>
      <c r="AB115" s="26">
        <v>24.2</v>
      </c>
      <c r="AC115" s="27" t="s">
        <v>241</v>
      </c>
      <c r="AD115" s="26">
        <v>29.1</v>
      </c>
      <c r="AE115" s="27" t="s">
        <v>171</v>
      </c>
      <c r="AF115" s="26">
        <v>24.2</v>
      </c>
      <c r="AG115" s="27" t="s">
        <v>171</v>
      </c>
      <c r="AH115" s="26">
        <v>24.2</v>
      </c>
      <c r="AI115" s="27" t="s">
        <v>171</v>
      </c>
      <c r="AJ115" s="26">
        <v>24.2</v>
      </c>
      <c r="AK115" s="27" t="s">
        <v>241</v>
      </c>
      <c r="AL115" s="26">
        <v>29.1</v>
      </c>
      <c r="AM115" s="27" t="s">
        <v>171</v>
      </c>
      <c r="AN115" s="26">
        <v>24.2</v>
      </c>
      <c r="AO115" s="27" t="s">
        <v>189</v>
      </c>
      <c r="AP115" s="26">
        <v>21</v>
      </c>
      <c r="AQ115" s="115" t="s">
        <v>241</v>
      </c>
      <c r="AR115" s="116">
        <v>58.2</v>
      </c>
      <c r="AS115" s="27" t="s">
        <v>171</v>
      </c>
      <c r="AT115" s="26">
        <v>24.2</v>
      </c>
    </row>
    <row r="116" spans="1:46" s="16" customFormat="1" x14ac:dyDescent="0.2">
      <c r="A116" s="12"/>
      <c r="B116" s="13"/>
      <c r="C116" s="14"/>
      <c r="E116" s="27"/>
      <c r="F116" s="26"/>
      <c r="G116" s="27" t="s">
        <v>189</v>
      </c>
      <c r="H116" s="26">
        <v>21</v>
      </c>
      <c r="I116" s="27" t="s">
        <v>189</v>
      </c>
      <c r="J116" s="26">
        <v>21</v>
      </c>
      <c r="K116" s="27" t="s">
        <v>189</v>
      </c>
      <c r="L116" s="26">
        <v>21</v>
      </c>
      <c r="M116" s="113" t="s">
        <v>221</v>
      </c>
      <c r="N116" s="114">
        <v>6.8</v>
      </c>
      <c r="O116" s="27" t="s">
        <v>189</v>
      </c>
      <c r="P116" s="26">
        <v>21</v>
      </c>
      <c r="Q116" s="27" t="s">
        <v>189</v>
      </c>
      <c r="R116" s="26">
        <v>21</v>
      </c>
      <c r="S116" s="27" t="s">
        <v>189</v>
      </c>
      <c r="T116" s="26">
        <v>21</v>
      </c>
      <c r="U116" s="27" t="s">
        <v>171</v>
      </c>
      <c r="V116" s="26">
        <v>24.2</v>
      </c>
      <c r="W116" s="27" t="s">
        <v>189</v>
      </c>
      <c r="X116" s="26">
        <v>21</v>
      </c>
      <c r="Y116" s="113" t="s">
        <v>245</v>
      </c>
      <c r="Z116" s="114">
        <v>12.4</v>
      </c>
      <c r="AA116" s="27" t="s">
        <v>189</v>
      </c>
      <c r="AB116" s="26">
        <v>21</v>
      </c>
      <c r="AC116" s="27" t="s">
        <v>189</v>
      </c>
      <c r="AD116" s="26">
        <v>21</v>
      </c>
      <c r="AE116" s="115" t="s">
        <v>189</v>
      </c>
      <c r="AF116" s="116">
        <v>42</v>
      </c>
      <c r="AG116" s="27" t="s">
        <v>189</v>
      </c>
      <c r="AH116" s="26">
        <v>21</v>
      </c>
      <c r="AI116" s="27" t="s">
        <v>189</v>
      </c>
      <c r="AJ116" s="26">
        <v>21</v>
      </c>
      <c r="AK116" s="27" t="s">
        <v>189</v>
      </c>
      <c r="AL116" s="26">
        <v>21</v>
      </c>
      <c r="AM116" s="27" t="s">
        <v>189</v>
      </c>
      <c r="AN116" s="26">
        <v>21</v>
      </c>
      <c r="AO116" s="113" t="s">
        <v>221</v>
      </c>
      <c r="AP116" s="114">
        <v>6.8</v>
      </c>
      <c r="AQ116" s="27"/>
      <c r="AR116" s="26"/>
      <c r="AS116" s="27" t="s">
        <v>189</v>
      </c>
      <c r="AT116" s="26">
        <v>21</v>
      </c>
    </row>
    <row r="117" spans="1:46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113" t="s">
        <v>221</v>
      </c>
      <c r="L117" s="114">
        <v>6.8</v>
      </c>
      <c r="M117" s="27"/>
      <c r="N117" s="26"/>
      <c r="O117" s="113" t="s">
        <v>192</v>
      </c>
      <c r="P117" s="114">
        <v>10.3</v>
      </c>
      <c r="Q117" s="113" t="s">
        <v>221</v>
      </c>
      <c r="R117" s="114">
        <v>6.8</v>
      </c>
      <c r="S117" s="27"/>
      <c r="T117" s="26"/>
      <c r="U117" s="27" t="s">
        <v>189</v>
      </c>
      <c r="V117" s="26">
        <v>21</v>
      </c>
      <c r="W117" s="113" t="s">
        <v>221</v>
      </c>
      <c r="X117" s="114">
        <v>6.8</v>
      </c>
      <c r="Y117" s="27"/>
      <c r="Z117" s="26"/>
      <c r="AA117" s="27"/>
      <c r="AB117" s="26"/>
      <c r="AC117" s="27"/>
      <c r="AD117" s="26"/>
      <c r="AE117" s="27" t="s">
        <v>193</v>
      </c>
      <c r="AF117" s="26">
        <v>31.6</v>
      </c>
      <c r="AG117" s="113" t="s">
        <v>192</v>
      </c>
      <c r="AH117" s="114">
        <v>10.3</v>
      </c>
      <c r="AI117" s="113" t="s">
        <v>221</v>
      </c>
      <c r="AJ117" s="114">
        <v>6.8</v>
      </c>
      <c r="AK117" s="113" t="s">
        <v>221</v>
      </c>
      <c r="AL117" s="114">
        <v>6.8</v>
      </c>
      <c r="AM117" s="113" t="s">
        <v>245</v>
      </c>
      <c r="AN117" s="114">
        <v>12.4</v>
      </c>
      <c r="AO117" s="113" t="s">
        <v>192</v>
      </c>
      <c r="AP117" s="114">
        <v>10.3</v>
      </c>
      <c r="AQ117" s="27"/>
      <c r="AR117" s="26"/>
      <c r="AS117" s="113" t="s">
        <v>245</v>
      </c>
      <c r="AT117" s="114">
        <v>12.4</v>
      </c>
    </row>
    <row r="118" spans="1:46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113" t="s">
        <v>192</v>
      </c>
      <c r="L118" s="114">
        <v>10.3</v>
      </c>
      <c r="M118" s="27"/>
      <c r="N118" s="26"/>
      <c r="O118" s="27"/>
      <c r="P118" s="26"/>
      <c r="Q118" s="113" t="s">
        <v>192</v>
      </c>
      <c r="R118" s="114">
        <v>10.3</v>
      </c>
      <c r="S118" s="27"/>
      <c r="T118" s="26"/>
      <c r="U118" s="27"/>
      <c r="V118" s="26"/>
      <c r="W118" s="113" t="s">
        <v>245</v>
      </c>
      <c r="X118" s="114">
        <v>12.4</v>
      </c>
      <c r="Y118" s="27"/>
      <c r="Z118" s="26"/>
      <c r="AA118" s="27"/>
      <c r="AB118" s="26"/>
      <c r="AC118" s="27"/>
      <c r="AD118" s="26"/>
      <c r="AE118" s="113" t="s">
        <v>192</v>
      </c>
      <c r="AF118" s="114">
        <v>10.3</v>
      </c>
      <c r="AG118" s="27"/>
      <c r="AH118" s="26"/>
      <c r="AI118" s="27"/>
      <c r="AJ118" s="26"/>
      <c r="AK118" s="113" t="s">
        <v>192</v>
      </c>
      <c r="AL118" s="114">
        <v>10.3</v>
      </c>
      <c r="AM118" s="27"/>
      <c r="AN118" s="26"/>
      <c r="AO118" s="27"/>
      <c r="AP118" s="26"/>
      <c r="AQ118" s="27"/>
      <c r="AR118" s="26"/>
      <c r="AS118" s="27"/>
      <c r="AT118" s="26"/>
    </row>
    <row r="119" spans="1:46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113" t="s">
        <v>245</v>
      </c>
      <c r="AL119" s="114">
        <v>12.4</v>
      </c>
      <c r="AM119" s="27"/>
      <c r="AN119" s="26"/>
      <c r="AO119" s="27"/>
      <c r="AP119" s="26"/>
      <c r="AQ119" s="27"/>
      <c r="AR119" s="26"/>
      <c r="AS119" s="27"/>
      <c r="AT119" s="26"/>
    </row>
    <row r="120" spans="1:46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</row>
    <row r="121" spans="1:46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>
        <f>SUM(H113:H120)</f>
        <v>274.79999999999995</v>
      </c>
      <c r="I121" s="18"/>
      <c r="J121" s="15">
        <f>SUM(J113:J120)</f>
        <v>259.60000000000002</v>
      </c>
      <c r="K121" s="17"/>
      <c r="L121" s="15">
        <f>SUM(L113:L120)</f>
        <v>383.6</v>
      </c>
      <c r="M121" s="17"/>
      <c r="N121" s="15">
        <f>SUM(N113:N120)</f>
        <v>250.29999999999998</v>
      </c>
      <c r="O121" s="17"/>
      <c r="P121" s="15">
        <f>SUM(P113:P120)</f>
        <v>265.09999999999997</v>
      </c>
      <c r="Q121" s="17"/>
      <c r="R121" s="15">
        <f>SUM(R113:R120)</f>
        <v>383.6</v>
      </c>
      <c r="S121" s="17"/>
      <c r="T121" s="15">
        <f>SUM(T113:T120)</f>
        <v>177.29999999999998</v>
      </c>
      <c r="U121" s="17"/>
      <c r="V121" s="15">
        <f>SUM(V113:V120)</f>
        <v>352.9</v>
      </c>
      <c r="W121" s="17"/>
      <c r="X121" s="15">
        <f>SUM(X113:X120)</f>
        <v>337.29999999999995</v>
      </c>
      <c r="Y121" s="17"/>
      <c r="Z121" s="15">
        <f>SUM(Z113:Z120)</f>
        <v>258.2</v>
      </c>
      <c r="AA121" s="17"/>
      <c r="AB121" s="15">
        <f>SUM(AB113:AB120)</f>
        <v>263.09999999999997</v>
      </c>
      <c r="AC121" s="17"/>
      <c r="AD121" s="15">
        <f>SUM(AD113:AD120)</f>
        <v>261.19999999999993</v>
      </c>
      <c r="AE121" s="17"/>
      <c r="AF121" s="15">
        <f>SUM(AF113:AF120)</f>
        <v>368.9</v>
      </c>
      <c r="AG121" s="17"/>
      <c r="AH121" s="15">
        <f>SUM(AH113:AH120)</f>
        <v>278.8</v>
      </c>
      <c r="AI121" s="17"/>
      <c r="AJ121" s="15">
        <f>SUM(AJ113:AJ120)</f>
        <v>259.39999999999998</v>
      </c>
      <c r="AK121" s="17"/>
      <c r="AL121" s="15">
        <f>SUM(AL113:AL120)</f>
        <v>412.3</v>
      </c>
      <c r="AM121" s="18"/>
      <c r="AN121" s="15">
        <f>SUM(AN113:AN120)</f>
        <v>240.79999999999998</v>
      </c>
      <c r="AO121" s="18"/>
      <c r="AP121" s="15">
        <f>SUM(AP113:AP120)</f>
        <v>270.10000000000002</v>
      </c>
      <c r="AQ121" s="17"/>
      <c r="AR121" s="15">
        <f>SUM(AR113:AR120)</f>
        <v>259</v>
      </c>
      <c r="AS121" s="17"/>
      <c r="AT121" s="15">
        <f>SUM(AT113:AT120)</f>
        <v>236.69999999999996</v>
      </c>
    </row>
    <row r="122" spans="1:46" x14ac:dyDescent="0.2">
      <c r="A122" s="12"/>
      <c r="B122" s="13"/>
      <c r="C122" s="14"/>
      <c r="E122" s="27"/>
      <c r="F122" s="26"/>
      <c r="G122" s="27"/>
      <c r="H122" s="26"/>
      <c r="I122" s="28"/>
      <c r="J122" s="26"/>
      <c r="K122" s="27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8"/>
      <c r="AN122" s="26"/>
      <c r="AO122" s="28"/>
      <c r="AP122" s="26"/>
      <c r="AQ122" s="27"/>
      <c r="AR122" s="26"/>
      <c r="AS122" s="27"/>
      <c r="AT122" s="26"/>
    </row>
    <row r="123" spans="1:46" s="16" customFormat="1" x14ac:dyDescent="0.2">
      <c r="A123" s="12"/>
      <c r="B123" s="13"/>
      <c r="C123" s="14"/>
      <c r="E123" s="115" t="s">
        <v>241</v>
      </c>
      <c r="F123" s="116">
        <v>80.8</v>
      </c>
      <c r="G123" s="27" t="s">
        <v>241</v>
      </c>
      <c r="H123" s="26">
        <v>35.9</v>
      </c>
      <c r="I123" s="113" t="s">
        <v>171</v>
      </c>
      <c r="J123" s="114">
        <v>0.4</v>
      </c>
      <c r="K123" s="27" t="s">
        <v>241</v>
      </c>
      <c r="L123" s="26">
        <v>35.9</v>
      </c>
      <c r="M123" s="113" t="s">
        <v>171</v>
      </c>
      <c r="N123" s="114">
        <v>0.4</v>
      </c>
      <c r="O123" s="113" t="s">
        <v>171</v>
      </c>
      <c r="P123" s="114">
        <v>0.4</v>
      </c>
      <c r="Q123" s="115" t="s">
        <v>241</v>
      </c>
      <c r="R123" s="116">
        <v>80.8</v>
      </c>
      <c r="S123" s="113" t="s">
        <v>171</v>
      </c>
      <c r="T123" s="114">
        <v>0.4</v>
      </c>
      <c r="U123" s="27" t="s">
        <v>241</v>
      </c>
      <c r="V123" s="26">
        <v>35.9</v>
      </c>
      <c r="W123" s="113" t="s">
        <v>171</v>
      </c>
      <c r="X123" s="114">
        <v>0.4</v>
      </c>
      <c r="Y123" s="27"/>
      <c r="Z123" s="26"/>
      <c r="AA123" s="113" t="s">
        <v>171</v>
      </c>
      <c r="AB123" s="114">
        <v>0.4</v>
      </c>
      <c r="AC123" s="27" t="s">
        <v>241</v>
      </c>
      <c r="AD123" s="26">
        <v>35.9</v>
      </c>
      <c r="AE123" s="113" t="s">
        <v>171</v>
      </c>
      <c r="AF123" s="114">
        <v>0.4</v>
      </c>
      <c r="AG123" s="113" t="s">
        <v>171</v>
      </c>
      <c r="AH123" s="114">
        <v>0.4</v>
      </c>
      <c r="AI123" s="113" t="s">
        <v>171</v>
      </c>
      <c r="AJ123" s="114">
        <v>0.4</v>
      </c>
      <c r="AK123" s="27" t="s">
        <v>241</v>
      </c>
      <c r="AL123" s="26">
        <v>35.9</v>
      </c>
      <c r="AM123" s="113" t="s">
        <v>171</v>
      </c>
      <c r="AN123" s="114">
        <v>0.9</v>
      </c>
      <c r="AO123" s="27" t="s">
        <v>189</v>
      </c>
      <c r="AP123" s="26">
        <v>30.5</v>
      </c>
      <c r="AQ123" s="27" t="s">
        <v>241</v>
      </c>
      <c r="AR123" s="26">
        <v>35.9</v>
      </c>
      <c r="AS123" s="113" t="s">
        <v>171</v>
      </c>
      <c r="AT123" s="114">
        <v>0.4</v>
      </c>
    </row>
    <row r="124" spans="1:46" s="16" customFormat="1" x14ac:dyDescent="0.2">
      <c r="A124" s="12"/>
      <c r="B124" s="13"/>
      <c r="C124" s="14"/>
      <c r="E124" s="27"/>
      <c r="F124" s="26"/>
      <c r="G124" s="27" t="s">
        <v>189</v>
      </c>
      <c r="H124" s="26">
        <v>30.5</v>
      </c>
      <c r="I124" s="115" t="s">
        <v>189</v>
      </c>
      <c r="J124" s="116">
        <v>68.599999999999994</v>
      </c>
      <c r="K124" s="27" t="s">
        <v>189</v>
      </c>
      <c r="L124" s="26">
        <v>30.5</v>
      </c>
      <c r="M124" s="27"/>
      <c r="N124" s="26"/>
      <c r="O124" s="115" t="s">
        <v>189</v>
      </c>
      <c r="P124" s="116">
        <v>68.599999999999994</v>
      </c>
      <c r="Q124" s="27" t="s">
        <v>189</v>
      </c>
      <c r="R124" s="26">
        <v>30.5</v>
      </c>
      <c r="S124" s="27" t="s">
        <v>189</v>
      </c>
      <c r="T124" s="26">
        <v>30.5</v>
      </c>
      <c r="U124" s="113" t="s">
        <v>171</v>
      </c>
      <c r="V124" s="114">
        <v>0.4</v>
      </c>
      <c r="W124" s="27" t="s">
        <v>189</v>
      </c>
      <c r="X124" s="26">
        <v>30.5</v>
      </c>
      <c r="Y124" s="27" t="s">
        <v>189</v>
      </c>
      <c r="Z124" s="26">
        <v>30.5</v>
      </c>
      <c r="AA124" s="27" t="s">
        <v>189</v>
      </c>
      <c r="AB124" s="26">
        <v>30.5</v>
      </c>
      <c r="AC124" s="115" t="s">
        <v>189</v>
      </c>
      <c r="AD124" s="116">
        <v>68.599999999999994</v>
      </c>
      <c r="AE124" s="27" t="s">
        <v>189</v>
      </c>
      <c r="AF124" s="26">
        <v>30.5</v>
      </c>
      <c r="AG124" s="27" t="s">
        <v>189</v>
      </c>
      <c r="AH124" s="26">
        <v>30.5</v>
      </c>
      <c r="AI124" s="27" t="s">
        <v>189</v>
      </c>
      <c r="AJ124" s="26">
        <v>30.5</v>
      </c>
      <c r="AK124" s="115" t="s">
        <v>189</v>
      </c>
      <c r="AL124" s="116">
        <v>68.599999999999994</v>
      </c>
      <c r="AM124" s="27" t="s">
        <v>189</v>
      </c>
      <c r="AN124" s="26">
        <v>30.5</v>
      </c>
      <c r="AO124" s="27"/>
      <c r="AP124" s="26"/>
      <c r="AQ124" s="27"/>
      <c r="AR124" s="26"/>
      <c r="AS124" s="115" t="s">
        <v>189</v>
      </c>
      <c r="AT124" s="116">
        <v>68.599999999999994</v>
      </c>
    </row>
    <row r="125" spans="1:46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 t="s">
        <v>189</v>
      </c>
      <c r="V125" s="26">
        <v>30.5</v>
      </c>
      <c r="W125" s="27"/>
      <c r="X125" s="26"/>
      <c r="Y125" s="27"/>
      <c r="Z125" s="26"/>
      <c r="AA125" s="27"/>
      <c r="AB125" s="26"/>
      <c r="AC125" s="27"/>
      <c r="AD125" s="26"/>
      <c r="AE125" s="113" t="s">
        <v>193</v>
      </c>
      <c r="AF125" s="114">
        <v>5.7</v>
      </c>
      <c r="AG125" s="27"/>
      <c r="AH125" s="26"/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</row>
    <row r="126" spans="1:46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</row>
    <row r="127" spans="1:46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>
        <f>SUM(H121:H126)</f>
        <v>341.19999999999993</v>
      </c>
      <c r="I127" s="18"/>
      <c r="J127" s="15">
        <f>SUM(J121:J126)</f>
        <v>328.6</v>
      </c>
      <c r="K127" s="17"/>
      <c r="L127" s="15">
        <f>SUM(L121:L126)</f>
        <v>450</v>
      </c>
      <c r="M127" s="17"/>
      <c r="N127" s="15">
        <f>SUM(N121:N126)</f>
        <v>250.7</v>
      </c>
      <c r="O127" s="17"/>
      <c r="P127" s="15">
        <f>SUM(P121:P126)</f>
        <v>334.09999999999991</v>
      </c>
      <c r="Q127" s="17"/>
      <c r="R127" s="15">
        <f>SUM(R121:R126)</f>
        <v>494.90000000000003</v>
      </c>
      <c r="S127" s="17"/>
      <c r="T127" s="15">
        <f>SUM(T121:T126)</f>
        <v>208.2</v>
      </c>
      <c r="U127" s="17"/>
      <c r="V127" s="15">
        <f>SUM(V121:V126)</f>
        <v>419.69999999999993</v>
      </c>
      <c r="W127" s="17"/>
      <c r="X127" s="15">
        <f>SUM(X121:X126)</f>
        <v>368.19999999999993</v>
      </c>
      <c r="Y127" s="17"/>
      <c r="Z127" s="15">
        <f>SUM(Z121:Z126)</f>
        <v>288.7</v>
      </c>
      <c r="AA127" s="17"/>
      <c r="AB127" s="15">
        <f>SUM(AB121:AB126)</f>
        <v>293.99999999999994</v>
      </c>
      <c r="AC127" s="17"/>
      <c r="AD127" s="15">
        <f>SUM(AD121:AD126)</f>
        <v>365.69999999999993</v>
      </c>
      <c r="AE127" s="17"/>
      <c r="AF127" s="15">
        <f>SUM(AF121:AF126)</f>
        <v>405.49999999999994</v>
      </c>
      <c r="AG127" s="17"/>
      <c r="AH127" s="15">
        <f>SUM(AH121:AH126)</f>
        <v>309.7</v>
      </c>
      <c r="AI127" s="17"/>
      <c r="AJ127" s="15">
        <f>SUM(AJ121:AJ126)</f>
        <v>290.29999999999995</v>
      </c>
      <c r="AK127" s="17"/>
      <c r="AL127" s="15">
        <f>SUM(AL121:AL126)</f>
        <v>516.79999999999995</v>
      </c>
      <c r="AM127" s="18"/>
      <c r="AN127" s="15">
        <f>SUM(AN121:AN126)</f>
        <v>272.2</v>
      </c>
      <c r="AO127" s="18"/>
      <c r="AP127" s="15">
        <f>SUM(AP121:AP126)</f>
        <v>300.60000000000002</v>
      </c>
      <c r="AQ127" s="17"/>
      <c r="AR127" s="15">
        <f>SUM(AR121:AR126)</f>
        <v>294.89999999999998</v>
      </c>
      <c r="AS127" s="17"/>
      <c r="AT127" s="15">
        <f>SUM(AT121:AT126)</f>
        <v>305.69999999999993</v>
      </c>
    </row>
    <row r="128" spans="1:46" ht="13.5" customHeight="1" x14ac:dyDescent="0.2">
      <c r="A128" s="12"/>
      <c r="B128" s="13"/>
      <c r="C128" s="14"/>
      <c r="E128" s="27"/>
      <c r="F128" s="26"/>
      <c r="G128" s="27"/>
      <c r="H128" s="26"/>
      <c r="I128" s="28"/>
      <c r="J128" s="26"/>
      <c r="K128" s="27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8"/>
      <c r="AN128" s="26"/>
      <c r="AO128" s="28"/>
      <c r="AP128" s="26"/>
      <c r="AQ128" s="27"/>
      <c r="AR128" s="26"/>
      <c r="AS128" s="27"/>
      <c r="AT128" s="26"/>
    </row>
    <row r="129" spans="1:46" s="16" customFormat="1" x14ac:dyDescent="0.2">
      <c r="A129" s="12"/>
      <c r="B129" s="13"/>
      <c r="C129" s="14"/>
      <c r="E129" s="113" t="s">
        <v>241</v>
      </c>
      <c r="F129" s="114">
        <v>1.4</v>
      </c>
      <c r="G129" s="113" t="s">
        <v>241</v>
      </c>
      <c r="H129" s="114">
        <v>1.4</v>
      </c>
      <c r="I129" s="117" t="s">
        <v>189</v>
      </c>
      <c r="J129" s="118">
        <v>58.1</v>
      </c>
      <c r="K129" s="113" t="s">
        <v>241</v>
      </c>
      <c r="L129" s="114">
        <v>3.5</v>
      </c>
      <c r="M129" s="27"/>
      <c r="N129" s="26"/>
      <c r="O129" s="117" t="s">
        <v>189</v>
      </c>
      <c r="P129" s="118">
        <v>58.1</v>
      </c>
      <c r="Q129" s="113" t="s">
        <v>241</v>
      </c>
      <c r="R129" s="114">
        <v>1.4</v>
      </c>
      <c r="S129" s="117" t="s">
        <v>189</v>
      </c>
      <c r="T129" s="118">
        <v>115.2</v>
      </c>
      <c r="U129" s="113" t="s">
        <v>241</v>
      </c>
      <c r="V129" s="114">
        <v>1.4</v>
      </c>
      <c r="W129" s="117" t="s">
        <v>189</v>
      </c>
      <c r="X129" s="118">
        <v>115.2</v>
      </c>
      <c r="Y129" s="117" t="s">
        <v>189</v>
      </c>
      <c r="Z129" s="118">
        <v>58.1</v>
      </c>
      <c r="AA129" s="117" t="s">
        <v>189</v>
      </c>
      <c r="AB129" s="118">
        <v>115.2</v>
      </c>
      <c r="AC129" s="113" t="s">
        <v>241</v>
      </c>
      <c r="AD129" s="114">
        <v>1.4</v>
      </c>
      <c r="AE129" s="117" t="s">
        <v>189</v>
      </c>
      <c r="AF129" s="118">
        <v>58.1</v>
      </c>
      <c r="AG129" s="117" t="s">
        <v>189</v>
      </c>
      <c r="AH129" s="118">
        <v>58.1</v>
      </c>
      <c r="AI129" s="117" t="s">
        <v>189</v>
      </c>
      <c r="AJ129" s="118">
        <v>115.2</v>
      </c>
      <c r="AK129" s="113" t="s">
        <v>241</v>
      </c>
      <c r="AL129" s="114">
        <v>1.4</v>
      </c>
      <c r="AM129" s="117" t="s">
        <v>189</v>
      </c>
      <c r="AN129" s="118">
        <v>58.1</v>
      </c>
      <c r="AO129" s="117" t="s">
        <v>189</v>
      </c>
      <c r="AP129" s="118">
        <v>115.2</v>
      </c>
      <c r="AQ129" s="113" t="s">
        <v>241</v>
      </c>
      <c r="AR129" s="114">
        <v>1.4</v>
      </c>
      <c r="AS129" s="117" t="s">
        <v>189</v>
      </c>
      <c r="AT129" s="118">
        <v>58.1</v>
      </c>
    </row>
    <row r="130" spans="1:46" s="16" customFormat="1" x14ac:dyDescent="0.2">
      <c r="A130" s="12"/>
      <c r="B130" s="13"/>
      <c r="C130" s="14"/>
      <c r="E130" s="27"/>
      <c r="F130" s="26"/>
      <c r="G130" s="117" t="s">
        <v>189</v>
      </c>
      <c r="H130" s="118">
        <v>58.1</v>
      </c>
      <c r="I130" s="27"/>
      <c r="J130" s="26"/>
      <c r="K130" s="117" t="s">
        <v>189</v>
      </c>
      <c r="L130" s="118">
        <v>58.1</v>
      </c>
      <c r="M130" s="27"/>
      <c r="N130" s="26"/>
      <c r="O130" s="27"/>
      <c r="P130" s="26"/>
      <c r="Q130" s="117" t="s">
        <v>189</v>
      </c>
      <c r="R130" s="118">
        <v>58.1</v>
      </c>
      <c r="S130" s="27"/>
      <c r="T130" s="26"/>
      <c r="U130" s="117" t="s">
        <v>189</v>
      </c>
      <c r="V130" s="118">
        <v>115.2</v>
      </c>
      <c r="W130" s="27"/>
      <c r="X130" s="26"/>
      <c r="Y130" s="27"/>
      <c r="Z130" s="26"/>
      <c r="AA130" s="27"/>
      <c r="AB130" s="26"/>
      <c r="AC130" s="117" t="s">
        <v>189</v>
      </c>
      <c r="AD130" s="118">
        <v>58.1</v>
      </c>
      <c r="AE130" s="27"/>
      <c r="AF130" s="26"/>
      <c r="AG130" s="27"/>
      <c r="AH130" s="26"/>
      <c r="AI130" s="27"/>
      <c r="AJ130" s="26"/>
      <c r="AK130" s="117" t="s">
        <v>189</v>
      </c>
      <c r="AL130" s="118">
        <v>58.1</v>
      </c>
      <c r="AM130" s="27"/>
      <c r="AN130" s="26"/>
      <c r="AO130" s="27"/>
      <c r="AP130" s="26"/>
      <c r="AQ130" s="27"/>
      <c r="AR130" s="26"/>
      <c r="AS130" s="27"/>
      <c r="AT130" s="26"/>
    </row>
    <row r="131" spans="1:46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</row>
    <row r="132" spans="1:46" s="10" customFormat="1" ht="12.75" x14ac:dyDescent="0.2">
      <c r="A132" s="19"/>
      <c r="B132" s="20"/>
      <c r="C132" s="22" t="s">
        <v>47</v>
      </c>
      <c r="D132" s="23"/>
      <c r="E132" s="24"/>
      <c r="F132" s="25">
        <f>SUM(F126:F131)</f>
        <v>231.20000000000002</v>
      </c>
      <c r="G132" s="24"/>
      <c r="H132" s="25">
        <f t="shared" ref="H132" si="20">SUM(H126:H131)</f>
        <v>400.69999999999993</v>
      </c>
      <c r="I132" s="24"/>
      <c r="J132" s="25">
        <f t="shared" ref="J132" si="21">SUM(J126:J131)</f>
        <v>386.70000000000005</v>
      </c>
      <c r="K132" s="24"/>
      <c r="L132" s="25">
        <f t="shared" ref="L132" si="22">SUM(L126:L131)</f>
        <v>511.6</v>
      </c>
      <c r="M132" s="24"/>
      <c r="N132" s="25">
        <f t="shared" ref="N132" si="23">SUM(N126:N131)</f>
        <v>250.7</v>
      </c>
      <c r="O132" s="24"/>
      <c r="P132" s="25">
        <f t="shared" ref="P132" si="24">SUM(P126:P131)</f>
        <v>392.19999999999993</v>
      </c>
      <c r="Q132" s="24"/>
      <c r="R132" s="25">
        <f t="shared" ref="R132" si="25">SUM(R126:R131)</f>
        <v>554.4</v>
      </c>
      <c r="S132" s="24"/>
      <c r="T132" s="25">
        <f t="shared" ref="T132" si="26">SUM(T126:T131)</f>
        <v>323.39999999999998</v>
      </c>
      <c r="U132" s="24"/>
      <c r="V132" s="25">
        <f t="shared" ref="V132" si="27">SUM(V126:V131)</f>
        <v>536.29999999999995</v>
      </c>
      <c r="W132" s="24"/>
      <c r="X132" s="25">
        <f t="shared" ref="X132" si="28">SUM(X126:X131)</f>
        <v>483.39999999999992</v>
      </c>
      <c r="Y132" s="24"/>
      <c r="Z132" s="25">
        <f t="shared" ref="Z132" si="29">SUM(Z126:Z131)</f>
        <v>346.8</v>
      </c>
      <c r="AA132" s="24"/>
      <c r="AB132" s="25">
        <f t="shared" ref="AB132" si="30">SUM(AB126:AB131)</f>
        <v>409.19999999999993</v>
      </c>
      <c r="AC132" s="24"/>
      <c r="AD132" s="25">
        <f t="shared" ref="AD132" si="31">SUM(AD126:AD131)</f>
        <v>425.19999999999993</v>
      </c>
      <c r="AE132" s="24"/>
      <c r="AF132" s="25">
        <f t="shared" ref="AF132" si="32">SUM(AF126:AF131)</f>
        <v>463.59999999999997</v>
      </c>
      <c r="AG132" s="24"/>
      <c r="AH132" s="25">
        <f t="shared" ref="AH132" si="33">SUM(AH126:AH131)</f>
        <v>367.8</v>
      </c>
      <c r="AI132" s="24"/>
      <c r="AJ132" s="25">
        <f t="shared" ref="AJ132" si="34">SUM(AJ126:AJ131)</f>
        <v>405.49999999999994</v>
      </c>
      <c r="AK132" s="24"/>
      <c r="AL132" s="25">
        <f t="shared" ref="AL132" si="35">SUM(AL126:AL131)</f>
        <v>576.29999999999995</v>
      </c>
      <c r="AM132" s="24"/>
      <c r="AN132" s="25">
        <f t="shared" ref="AN132" si="36">SUM(AN126:AN131)</f>
        <v>330.3</v>
      </c>
      <c r="AO132" s="24"/>
      <c r="AP132" s="25">
        <f t="shared" ref="AP132" si="37">SUM(AP126:AP131)</f>
        <v>415.8</v>
      </c>
      <c r="AQ132" s="24"/>
      <c r="AR132" s="25">
        <f t="shared" ref="AR132" si="38">SUM(AR126:AR131)</f>
        <v>296.29999999999995</v>
      </c>
      <c r="AS132" s="24"/>
      <c r="AT132" s="25">
        <f t="shared" ref="AT132" si="39">SUM(AT126:AT131)</f>
        <v>363.79999999999995</v>
      </c>
    </row>
    <row r="133" spans="1:46" x14ac:dyDescent="0.2">
      <c r="A133" s="12"/>
      <c r="B133" s="13"/>
      <c r="C133" s="14"/>
      <c r="E133" s="29"/>
      <c r="F133" s="30"/>
      <c r="G133" s="29"/>
      <c r="H133" s="30"/>
      <c r="I133" s="31"/>
      <c r="J133" s="30"/>
      <c r="K133" s="29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31"/>
      <c r="AN133" s="30"/>
      <c r="AO133" s="31"/>
      <c r="AP133" s="30"/>
      <c r="AQ133" s="29"/>
      <c r="AR133" s="30"/>
      <c r="AS133" s="29"/>
      <c r="AT133" s="30"/>
    </row>
    <row r="134" spans="1:46" x14ac:dyDescent="0.2">
      <c r="A134" s="12"/>
      <c r="B134" s="13"/>
      <c r="C134" s="14"/>
    </row>
    <row r="135" spans="1:46" x14ac:dyDescent="0.2">
      <c r="A135" s="124">
        <v>46069</v>
      </c>
      <c r="B135" s="125">
        <v>500</v>
      </c>
      <c r="C135" s="126" t="s">
        <v>51</v>
      </c>
      <c r="E135" s="27"/>
      <c r="F135" s="26"/>
      <c r="G135" s="27" t="s">
        <v>246</v>
      </c>
      <c r="H135" s="26">
        <v>26.4</v>
      </c>
      <c r="I135" s="27" t="s">
        <v>169</v>
      </c>
      <c r="J135" s="26">
        <v>25.6</v>
      </c>
      <c r="K135" s="27" t="s">
        <v>264</v>
      </c>
      <c r="L135" s="26">
        <v>25.1</v>
      </c>
      <c r="M135" s="27" t="s">
        <v>169</v>
      </c>
      <c r="N135" s="26">
        <v>25.6</v>
      </c>
      <c r="O135" s="27" t="s">
        <v>184</v>
      </c>
      <c r="P135" s="26">
        <v>24.8</v>
      </c>
      <c r="Q135" s="27" t="s">
        <v>169</v>
      </c>
      <c r="R135" s="26">
        <v>25.6</v>
      </c>
      <c r="S135" s="27" t="s">
        <v>264</v>
      </c>
      <c r="T135" s="26">
        <v>25.1</v>
      </c>
      <c r="U135" s="27" t="s">
        <v>264</v>
      </c>
      <c r="V135" s="26">
        <v>25.1</v>
      </c>
      <c r="W135" s="27" t="s">
        <v>169</v>
      </c>
      <c r="X135" s="26">
        <v>25.6</v>
      </c>
      <c r="Y135" s="27" t="s">
        <v>169</v>
      </c>
      <c r="Z135" s="26">
        <v>25.6</v>
      </c>
      <c r="AA135" s="27" t="s">
        <v>169</v>
      </c>
      <c r="AB135" s="26">
        <v>25.6</v>
      </c>
      <c r="AC135" s="27" t="s">
        <v>204</v>
      </c>
      <c r="AD135" s="26">
        <v>32</v>
      </c>
      <c r="AE135" s="27" t="s">
        <v>169</v>
      </c>
      <c r="AF135" s="26">
        <v>25.6</v>
      </c>
      <c r="AG135" s="27" t="s">
        <v>169</v>
      </c>
      <c r="AH135" s="26">
        <v>25.6</v>
      </c>
      <c r="AI135" s="113" t="s">
        <v>259</v>
      </c>
      <c r="AJ135" s="114">
        <v>4.5</v>
      </c>
      <c r="AK135" s="27" t="s">
        <v>169</v>
      </c>
      <c r="AL135" s="26">
        <v>25.6</v>
      </c>
      <c r="AM135" s="27" t="s">
        <v>169</v>
      </c>
      <c r="AN135" s="26">
        <v>25.6</v>
      </c>
      <c r="AO135" s="27" t="s">
        <v>264</v>
      </c>
      <c r="AP135" s="26">
        <v>25.1</v>
      </c>
      <c r="AQ135" s="27" t="s">
        <v>169</v>
      </c>
      <c r="AR135" s="26">
        <v>25.6</v>
      </c>
      <c r="AS135" s="27" t="s">
        <v>169</v>
      </c>
      <c r="AT135" s="26">
        <v>25.6</v>
      </c>
    </row>
    <row r="136" spans="1:46" x14ac:dyDescent="0.2">
      <c r="A136" s="12"/>
      <c r="B136" s="13"/>
      <c r="C136" s="14"/>
      <c r="E136" s="27"/>
      <c r="F136" s="26"/>
      <c r="G136" s="27" t="s">
        <v>202</v>
      </c>
      <c r="H136" s="26">
        <v>30.3</v>
      </c>
      <c r="I136" s="27" t="s">
        <v>264</v>
      </c>
      <c r="J136" s="26">
        <v>25.1</v>
      </c>
      <c r="K136" s="27" t="s">
        <v>202</v>
      </c>
      <c r="L136" s="26">
        <v>30.3</v>
      </c>
      <c r="M136" s="27" t="s">
        <v>202</v>
      </c>
      <c r="N136" s="26">
        <v>30.3</v>
      </c>
      <c r="O136" s="113" t="s">
        <v>185</v>
      </c>
      <c r="P136" s="114">
        <v>8.6</v>
      </c>
      <c r="Q136" s="113" t="s">
        <v>268</v>
      </c>
      <c r="R136" s="114">
        <v>7.7</v>
      </c>
      <c r="S136" s="27" t="s">
        <v>202</v>
      </c>
      <c r="T136" s="26">
        <v>30.3</v>
      </c>
      <c r="U136" s="27" t="s">
        <v>242</v>
      </c>
      <c r="V136" s="26">
        <v>23.7</v>
      </c>
      <c r="W136" s="27" t="s">
        <v>242</v>
      </c>
      <c r="X136" s="26">
        <v>23.7</v>
      </c>
      <c r="Y136" s="27" t="s">
        <v>264</v>
      </c>
      <c r="Z136" s="26">
        <v>25.1</v>
      </c>
      <c r="AA136" s="113" t="s">
        <v>267</v>
      </c>
      <c r="AB136" s="114">
        <v>5.2</v>
      </c>
      <c r="AC136" s="113" t="s">
        <v>266</v>
      </c>
      <c r="AD136" s="114">
        <v>9.1</v>
      </c>
      <c r="AE136" s="113" t="s">
        <v>265</v>
      </c>
      <c r="AF136" s="114">
        <v>10.5</v>
      </c>
      <c r="AG136" s="27" t="s">
        <v>264</v>
      </c>
      <c r="AH136" s="26">
        <v>25.1</v>
      </c>
      <c r="AI136" s="27" t="s">
        <v>264</v>
      </c>
      <c r="AJ136" s="26">
        <v>25.1</v>
      </c>
      <c r="AK136" s="113" t="s">
        <v>259</v>
      </c>
      <c r="AL136" s="114">
        <v>4.5</v>
      </c>
      <c r="AM136" s="27" t="s">
        <v>230</v>
      </c>
      <c r="AN136" s="26">
        <v>29.2</v>
      </c>
      <c r="AO136" s="113" t="s">
        <v>193</v>
      </c>
      <c r="AP136" s="114">
        <v>0</v>
      </c>
      <c r="AQ136" s="27" t="s">
        <v>202</v>
      </c>
      <c r="AR136" s="26">
        <v>30.3</v>
      </c>
      <c r="AS136" s="27" t="s">
        <v>242</v>
      </c>
      <c r="AT136" s="26">
        <v>23.7</v>
      </c>
    </row>
    <row r="137" spans="1:46" x14ac:dyDescent="0.2">
      <c r="A137" s="12"/>
      <c r="B137" s="13"/>
      <c r="C137" s="14"/>
      <c r="E137" s="27"/>
      <c r="F137" s="26"/>
      <c r="G137" s="27" t="s">
        <v>242</v>
      </c>
      <c r="H137" s="26">
        <v>23.7</v>
      </c>
      <c r="I137" s="27" t="s">
        <v>202</v>
      </c>
      <c r="J137" s="26">
        <v>30.3</v>
      </c>
      <c r="K137" s="113" t="s">
        <v>193</v>
      </c>
      <c r="L137" s="114">
        <v>0</v>
      </c>
      <c r="M137" s="113" t="s">
        <v>193</v>
      </c>
      <c r="N137" s="114">
        <v>0</v>
      </c>
      <c r="O137" s="113" t="s">
        <v>191</v>
      </c>
      <c r="P137" s="114">
        <v>9.5</v>
      </c>
      <c r="Q137" s="27" t="s">
        <v>202</v>
      </c>
      <c r="R137" s="26">
        <v>30.3</v>
      </c>
      <c r="S137" s="27" t="s">
        <v>204</v>
      </c>
      <c r="T137" s="26">
        <v>32</v>
      </c>
      <c r="U137" s="27" t="s">
        <v>204</v>
      </c>
      <c r="V137" s="26">
        <v>32</v>
      </c>
      <c r="W137" s="27" t="s">
        <v>204</v>
      </c>
      <c r="X137" s="26">
        <v>32</v>
      </c>
      <c r="Y137" s="113" t="s">
        <v>193</v>
      </c>
      <c r="Z137" s="114">
        <v>0</v>
      </c>
      <c r="AA137" s="113" t="s">
        <v>185</v>
      </c>
      <c r="AB137" s="114">
        <v>8.6</v>
      </c>
      <c r="AC137" s="27" t="s">
        <v>184</v>
      </c>
      <c r="AD137" s="26">
        <v>24.8</v>
      </c>
      <c r="AE137" s="27" t="s">
        <v>204</v>
      </c>
      <c r="AF137" s="26">
        <v>32</v>
      </c>
      <c r="AG137" s="27" t="s">
        <v>202</v>
      </c>
      <c r="AH137" s="26">
        <v>30.3</v>
      </c>
      <c r="AI137" s="27" t="s">
        <v>202</v>
      </c>
      <c r="AJ137" s="26">
        <v>30.3</v>
      </c>
      <c r="AK137" s="27" t="s">
        <v>230</v>
      </c>
      <c r="AL137" s="26">
        <v>29.2</v>
      </c>
      <c r="AM137" s="113" t="s">
        <v>193</v>
      </c>
      <c r="AN137" s="114">
        <v>0</v>
      </c>
      <c r="AO137" s="27" t="s">
        <v>204</v>
      </c>
      <c r="AP137" s="26">
        <v>32</v>
      </c>
      <c r="AQ137" s="27" t="s">
        <v>242</v>
      </c>
      <c r="AR137" s="26">
        <v>23.7</v>
      </c>
      <c r="AS137" s="113" t="s">
        <v>193</v>
      </c>
      <c r="AT137" s="114">
        <v>0</v>
      </c>
    </row>
    <row r="138" spans="1:46" x14ac:dyDescent="0.2">
      <c r="A138" s="12"/>
      <c r="B138" s="13"/>
      <c r="C138" s="14"/>
      <c r="E138" s="27"/>
      <c r="F138" s="26"/>
      <c r="G138" s="27" t="s">
        <v>184</v>
      </c>
      <c r="H138" s="26">
        <v>24.8</v>
      </c>
      <c r="I138" s="113" t="s">
        <v>193</v>
      </c>
      <c r="J138" s="114">
        <v>0</v>
      </c>
      <c r="K138" s="27" t="s">
        <v>204</v>
      </c>
      <c r="L138" s="26">
        <v>32</v>
      </c>
      <c r="M138" s="27" t="s">
        <v>204</v>
      </c>
      <c r="N138" s="26">
        <v>32</v>
      </c>
      <c r="O138" s="27" t="s">
        <v>247</v>
      </c>
      <c r="P138" s="26">
        <v>36.200000000000003</v>
      </c>
      <c r="Q138" s="113" t="s">
        <v>193</v>
      </c>
      <c r="R138" s="114">
        <v>0</v>
      </c>
      <c r="S138" s="27" t="s">
        <v>203</v>
      </c>
      <c r="T138" s="26">
        <v>39.200000000000003</v>
      </c>
      <c r="U138" s="27" t="s">
        <v>170</v>
      </c>
      <c r="V138" s="26">
        <v>30.8</v>
      </c>
      <c r="W138" s="113" t="s">
        <v>266</v>
      </c>
      <c r="X138" s="114">
        <v>9.1</v>
      </c>
      <c r="Y138" s="27" t="s">
        <v>178</v>
      </c>
      <c r="Z138" s="26">
        <v>30.7</v>
      </c>
      <c r="AA138" s="27" t="s">
        <v>247</v>
      </c>
      <c r="AB138" s="26">
        <v>36.200000000000003</v>
      </c>
      <c r="AC138" s="27" t="s">
        <v>230</v>
      </c>
      <c r="AD138" s="26">
        <v>29.2</v>
      </c>
      <c r="AE138" s="27" t="s">
        <v>184</v>
      </c>
      <c r="AF138" s="26">
        <v>24.8</v>
      </c>
      <c r="AG138" s="113" t="s">
        <v>193</v>
      </c>
      <c r="AH138" s="114">
        <v>0</v>
      </c>
      <c r="AI138" s="113" t="s">
        <v>193</v>
      </c>
      <c r="AJ138" s="114">
        <v>0</v>
      </c>
      <c r="AK138" s="27" t="s">
        <v>184</v>
      </c>
      <c r="AL138" s="26">
        <v>24.8</v>
      </c>
      <c r="AM138" s="27" t="s">
        <v>184</v>
      </c>
      <c r="AN138" s="26">
        <v>24.8</v>
      </c>
      <c r="AO138" s="27" t="s">
        <v>230</v>
      </c>
      <c r="AP138" s="26">
        <v>29.2</v>
      </c>
      <c r="AQ138" s="113" t="s">
        <v>185</v>
      </c>
      <c r="AR138" s="114">
        <v>8.6</v>
      </c>
      <c r="AS138" s="113" t="s">
        <v>185</v>
      </c>
      <c r="AT138" s="114">
        <v>8.6</v>
      </c>
    </row>
    <row r="139" spans="1:46" x14ac:dyDescent="0.2">
      <c r="A139" s="12"/>
      <c r="B139" s="13"/>
      <c r="C139" s="14"/>
      <c r="E139" s="27"/>
      <c r="F139" s="26"/>
      <c r="G139" s="113" t="s">
        <v>188</v>
      </c>
      <c r="H139" s="114">
        <v>5</v>
      </c>
      <c r="I139" s="27" t="s">
        <v>204</v>
      </c>
      <c r="J139" s="26">
        <v>32</v>
      </c>
      <c r="K139" s="27" t="s">
        <v>184</v>
      </c>
      <c r="L139" s="26">
        <v>24.8</v>
      </c>
      <c r="M139" s="27" t="s">
        <v>209</v>
      </c>
      <c r="N139" s="26">
        <v>35.700000000000003</v>
      </c>
      <c r="O139" s="27" t="s">
        <v>230</v>
      </c>
      <c r="P139" s="26">
        <v>29.2</v>
      </c>
      <c r="Q139" s="27" t="s">
        <v>184</v>
      </c>
      <c r="R139" s="26">
        <v>24.8</v>
      </c>
      <c r="S139" s="27" t="s">
        <v>184</v>
      </c>
      <c r="T139" s="26">
        <v>24.8</v>
      </c>
      <c r="U139" s="27" t="s">
        <v>222</v>
      </c>
      <c r="V139" s="26">
        <v>27.6</v>
      </c>
      <c r="W139" s="27" t="s">
        <v>184</v>
      </c>
      <c r="X139" s="26">
        <v>24.8</v>
      </c>
      <c r="Y139" s="113" t="s">
        <v>191</v>
      </c>
      <c r="Z139" s="114">
        <v>9.5</v>
      </c>
      <c r="AA139" s="27" t="s">
        <v>170</v>
      </c>
      <c r="AB139" s="26">
        <v>30.8</v>
      </c>
      <c r="AC139" s="113" t="s">
        <v>188</v>
      </c>
      <c r="AD139" s="114">
        <v>5</v>
      </c>
      <c r="AE139" s="113" t="s">
        <v>191</v>
      </c>
      <c r="AF139" s="114">
        <v>9.5</v>
      </c>
      <c r="AG139" s="27" t="s">
        <v>204</v>
      </c>
      <c r="AH139" s="26">
        <v>32</v>
      </c>
      <c r="AI139" s="27" t="s">
        <v>178</v>
      </c>
      <c r="AJ139" s="26">
        <v>30.7</v>
      </c>
      <c r="AK139" s="113" t="s">
        <v>191</v>
      </c>
      <c r="AL139" s="114">
        <v>9.5</v>
      </c>
      <c r="AM139" s="27" t="s">
        <v>209</v>
      </c>
      <c r="AN139" s="26">
        <v>35.700000000000003</v>
      </c>
      <c r="AO139" s="27" t="s">
        <v>170</v>
      </c>
      <c r="AP139" s="26">
        <v>30.8</v>
      </c>
      <c r="AQ139" s="27" t="s">
        <v>230</v>
      </c>
      <c r="AR139" s="26">
        <v>29.2</v>
      </c>
      <c r="AS139" s="27" t="s">
        <v>230</v>
      </c>
      <c r="AT139" s="26">
        <v>29.2</v>
      </c>
    </row>
    <row r="140" spans="1:46" x14ac:dyDescent="0.2">
      <c r="A140" s="12"/>
      <c r="B140" s="13"/>
      <c r="C140" s="14"/>
      <c r="E140" s="27"/>
      <c r="F140" s="26"/>
      <c r="G140" s="27" t="s">
        <v>170</v>
      </c>
      <c r="H140" s="26">
        <v>30.8</v>
      </c>
      <c r="I140" s="27" t="s">
        <v>184</v>
      </c>
      <c r="J140" s="26">
        <v>24.8</v>
      </c>
      <c r="K140" s="27" t="s">
        <v>170</v>
      </c>
      <c r="L140" s="26">
        <v>30.8</v>
      </c>
      <c r="M140" s="27" t="s">
        <v>230</v>
      </c>
      <c r="N140" s="26">
        <v>29.2</v>
      </c>
      <c r="O140" s="27" t="s">
        <v>170</v>
      </c>
      <c r="P140" s="26">
        <v>30.8</v>
      </c>
      <c r="Q140" s="27" t="s">
        <v>230</v>
      </c>
      <c r="R140" s="26">
        <v>29.2</v>
      </c>
      <c r="S140" s="27" t="s">
        <v>170</v>
      </c>
      <c r="T140" s="26">
        <v>30.8</v>
      </c>
      <c r="U140" s="27" t="s">
        <v>227</v>
      </c>
      <c r="V140" s="26">
        <v>30.7</v>
      </c>
      <c r="W140" s="113" t="s">
        <v>185</v>
      </c>
      <c r="X140" s="114">
        <v>8.6</v>
      </c>
      <c r="Y140" s="113" t="s">
        <v>185</v>
      </c>
      <c r="Z140" s="114">
        <v>8.6</v>
      </c>
      <c r="AA140" s="27" t="s">
        <v>227</v>
      </c>
      <c r="AB140" s="26">
        <v>30.7</v>
      </c>
      <c r="AC140" s="27" t="s">
        <v>170</v>
      </c>
      <c r="AD140" s="26">
        <v>30.8</v>
      </c>
      <c r="AE140" s="27" t="s">
        <v>222</v>
      </c>
      <c r="AF140" s="26">
        <v>27.6</v>
      </c>
      <c r="AG140" s="27" t="s">
        <v>184</v>
      </c>
      <c r="AH140" s="26">
        <v>24.8</v>
      </c>
      <c r="AI140" s="27" t="s">
        <v>170</v>
      </c>
      <c r="AJ140" s="26">
        <v>30.8</v>
      </c>
      <c r="AK140" s="113" t="s">
        <v>188</v>
      </c>
      <c r="AL140" s="114">
        <v>5</v>
      </c>
      <c r="AM140" s="113" t="s">
        <v>188</v>
      </c>
      <c r="AN140" s="114">
        <v>5</v>
      </c>
      <c r="AO140" s="27" t="s">
        <v>227</v>
      </c>
      <c r="AP140" s="26">
        <v>30.7</v>
      </c>
      <c r="AQ140" s="27" t="s">
        <v>227</v>
      </c>
      <c r="AR140" s="26">
        <v>30.7</v>
      </c>
      <c r="AS140" s="27" t="s">
        <v>227</v>
      </c>
      <c r="AT140" s="26">
        <v>30.7</v>
      </c>
    </row>
    <row r="141" spans="1:46" x14ac:dyDescent="0.2">
      <c r="A141" s="12"/>
      <c r="B141" s="13"/>
      <c r="C141" s="14"/>
      <c r="E141" s="27"/>
      <c r="F141" s="26"/>
      <c r="G141" s="27"/>
      <c r="H141" s="26"/>
      <c r="I141" s="28"/>
      <c r="J141" s="26"/>
      <c r="K141" s="27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8"/>
      <c r="AN141" s="26"/>
      <c r="AO141" s="28"/>
      <c r="AP141" s="26"/>
      <c r="AQ141" s="27"/>
      <c r="AR141" s="26"/>
      <c r="AS141" s="27"/>
      <c r="AT141" s="26"/>
    </row>
    <row r="142" spans="1:46" x14ac:dyDescent="0.2">
      <c r="A142" s="12"/>
      <c r="B142" s="13"/>
      <c r="C142" s="14"/>
      <c r="E142" s="27"/>
      <c r="F142" s="15">
        <f>SUM(F135:F140)</f>
        <v>0</v>
      </c>
      <c r="G142" s="27"/>
      <c r="H142" s="15">
        <f>SUM(H135:H140)</f>
        <v>141</v>
      </c>
      <c r="I142" s="28"/>
      <c r="J142" s="15">
        <f>SUM(J135:J140)</f>
        <v>137.80000000000001</v>
      </c>
      <c r="K142" s="27"/>
      <c r="L142" s="15">
        <f>SUM(L135:L140)</f>
        <v>143</v>
      </c>
      <c r="M142" s="27"/>
      <c r="N142" s="15">
        <f>SUM(N135:N140)</f>
        <v>152.80000000000001</v>
      </c>
      <c r="O142" s="27"/>
      <c r="P142" s="15">
        <f>SUM(P135:P140)</f>
        <v>139.1</v>
      </c>
      <c r="Q142" s="27"/>
      <c r="R142" s="15">
        <f>SUM(R135:R140)</f>
        <v>117.60000000000001</v>
      </c>
      <c r="S142" s="27"/>
      <c r="T142" s="15">
        <f>SUM(T135:T140)</f>
        <v>182.20000000000002</v>
      </c>
      <c r="U142" s="27"/>
      <c r="V142" s="15">
        <f>SUM(V135:V140)</f>
        <v>169.89999999999998</v>
      </c>
      <c r="W142" s="27"/>
      <c r="X142" s="15">
        <f>SUM(X135:X140)</f>
        <v>123.79999999999998</v>
      </c>
      <c r="Y142" s="27"/>
      <c r="Z142" s="15">
        <f>SUM(Z135:Z140)</f>
        <v>99.5</v>
      </c>
      <c r="AA142" s="27"/>
      <c r="AB142" s="15">
        <f>SUM(AB135:AB140)</f>
        <v>137.1</v>
      </c>
      <c r="AC142" s="27"/>
      <c r="AD142" s="15">
        <f>SUM(AD135:AD140)</f>
        <v>130.9</v>
      </c>
      <c r="AE142" s="27"/>
      <c r="AF142" s="15">
        <f>SUM(AF135:AF140)</f>
        <v>130</v>
      </c>
      <c r="AG142" s="27"/>
      <c r="AH142" s="15">
        <f>SUM(AH135:AH140)</f>
        <v>137.80000000000001</v>
      </c>
      <c r="AI142" s="27"/>
      <c r="AJ142" s="15">
        <f>SUM(AJ135:AJ140)</f>
        <v>121.4</v>
      </c>
      <c r="AK142" s="27"/>
      <c r="AL142" s="15">
        <f>SUM(AL135:AL140)</f>
        <v>98.6</v>
      </c>
      <c r="AM142" s="28"/>
      <c r="AN142" s="15">
        <f>SUM(AN135:AN140)</f>
        <v>120.3</v>
      </c>
      <c r="AO142" s="28"/>
      <c r="AP142" s="15">
        <f>SUM(AP135:AP140)</f>
        <v>147.79999999999998</v>
      </c>
      <c r="AQ142" s="27"/>
      <c r="AR142" s="15">
        <f>SUM(AR135:AR140)</f>
        <v>148.1</v>
      </c>
      <c r="AS142" s="27"/>
      <c r="AT142" s="15">
        <f>SUM(AT135:AT140)</f>
        <v>117.8</v>
      </c>
    </row>
    <row r="143" spans="1:46" x14ac:dyDescent="0.2">
      <c r="A143" s="12"/>
      <c r="B143" s="13"/>
      <c r="C143" s="14"/>
      <c r="E143" s="27"/>
      <c r="F143" s="15"/>
      <c r="G143" s="27"/>
      <c r="H143" s="15"/>
      <c r="I143" s="28"/>
      <c r="J143" s="15"/>
      <c r="K143" s="27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8"/>
      <c r="AN143" s="15"/>
      <c r="AO143" s="28"/>
      <c r="AP143" s="15"/>
      <c r="AQ143" s="27"/>
      <c r="AR143" s="15"/>
      <c r="AS143" s="27"/>
      <c r="AT143" s="15"/>
    </row>
    <row r="144" spans="1:46" s="16" customFormat="1" x14ac:dyDescent="0.2">
      <c r="A144" s="12"/>
      <c r="B144" s="13"/>
      <c r="C144" s="14"/>
      <c r="E144" s="27"/>
      <c r="F144" s="26"/>
      <c r="G144" s="113" t="s">
        <v>246</v>
      </c>
      <c r="H144" s="114">
        <v>0.4</v>
      </c>
      <c r="I144" s="27" t="s">
        <v>169</v>
      </c>
      <c r="J144" s="26">
        <v>29.1</v>
      </c>
      <c r="K144" s="27" t="s">
        <v>264</v>
      </c>
      <c r="L144" s="26">
        <v>30.2</v>
      </c>
      <c r="M144" s="27" t="s">
        <v>169</v>
      </c>
      <c r="N144" s="26">
        <v>29.1</v>
      </c>
      <c r="O144" s="27" t="s">
        <v>184</v>
      </c>
      <c r="P144" s="26">
        <v>32.4</v>
      </c>
      <c r="Q144" s="27" t="s">
        <v>169</v>
      </c>
      <c r="R144" s="26">
        <v>29.1</v>
      </c>
      <c r="S144" s="27" t="s">
        <v>264</v>
      </c>
      <c r="T144" s="26">
        <v>30.2</v>
      </c>
      <c r="U144" s="27" t="s">
        <v>264</v>
      </c>
      <c r="V144" s="26">
        <v>30.2</v>
      </c>
      <c r="W144" s="27" t="s">
        <v>169</v>
      </c>
      <c r="X144" s="26">
        <v>29.1</v>
      </c>
      <c r="Y144" s="27" t="s">
        <v>169</v>
      </c>
      <c r="Z144" s="26">
        <v>29.1</v>
      </c>
      <c r="AA144" s="27" t="s">
        <v>169</v>
      </c>
      <c r="AB144" s="26">
        <v>29.1</v>
      </c>
      <c r="AC144" s="27" t="s">
        <v>204</v>
      </c>
      <c r="AD144" s="26">
        <v>35.9</v>
      </c>
      <c r="AE144" s="27" t="s">
        <v>169</v>
      </c>
      <c r="AF144" s="26">
        <v>29.1</v>
      </c>
      <c r="AG144" s="27" t="s">
        <v>169</v>
      </c>
      <c r="AH144" s="26">
        <v>29.1</v>
      </c>
      <c r="AI144" s="27" t="s">
        <v>264</v>
      </c>
      <c r="AJ144" s="26">
        <v>30.2</v>
      </c>
      <c r="AK144" s="27" t="s">
        <v>169</v>
      </c>
      <c r="AL144" s="26">
        <v>29.1</v>
      </c>
      <c r="AM144" s="27" t="s">
        <v>169</v>
      </c>
      <c r="AN144" s="26">
        <v>29.1</v>
      </c>
      <c r="AO144" s="27" t="s">
        <v>264</v>
      </c>
      <c r="AP144" s="26">
        <v>30.2</v>
      </c>
      <c r="AQ144" s="27" t="s">
        <v>169</v>
      </c>
      <c r="AR144" s="26">
        <v>29.1</v>
      </c>
      <c r="AS144" s="27" t="s">
        <v>169</v>
      </c>
      <c r="AT144" s="26">
        <v>29.1</v>
      </c>
    </row>
    <row r="145" spans="1:46" s="16" customFormat="1" x14ac:dyDescent="0.2">
      <c r="A145" s="12"/>
      <c r="B145" s="13"/>
      <c r="C145" s="14"/>
      <c r="E145" s="27"/>
      <c r="F145" s="26"/>
      <c r="G145" s="113" t="s">
        <v>202</v>
      </c>
      <c r="H145" s="114">
        <v>8.8000000000000007</v>
      </c>
      <c r="I145" s="27" t="s">
        <v>264</v>
      </c>
      <c r="J145" s="26">
        <v>30.2</v>
      </c>
      <c r="K145" s="113" t="s">
        <v>202</v>
      </c>
      <c r="L145" s="114">
        <v>8.8000000000000007</v>
      </c>
      <c r="M145" s="113" t="s">
        <v>202</v>
      </c>
      <c r="N145" s="114">
        <v>8.8000000000000007</v>
      </c>
      <c r="O145" s="113" t="s">
        <v>247</v>
      </c>
      <c r="P145" s="114">
        <v>6</v>
      </c>
      <c r="Q145" s="113" t="s">
        <v>202</v>
      </c>
      <c r="R145" s="114">
        <v>8.8000000000000007</v>
      </c>
      <c r="S145" s="113" t="s">
        <v>202</v>
      </c>
      <c r="T145" s="114">
        <v>8.8000000000000007</v>
      </c>
      <c r="U145" s="27" t="s">
        <v>242</v>
      </c>
      <c r="V145" s="26">
        <v>25.4</v>
      </c>
      <c r="W145" s="27" t="s">
        <v>242</v>
      </c>
      <c r="X145" s="26">
        <v>25.4</v>
      </c>
      <c r="Y145" s="27" t="s">
        <v>264</v>
      </c>
      <c r="Z145" s="26">
        <v>30.2</v>
      </c>
      <c r="AA145" s="113" t="s">
        <v>247</v>
      </c>
      <c r="AB145" s="114">
        <v>6</v>
      </c>
      <c r="AC145" s="27" t="s">
        <v>184</v>
      </c>
      <c r="AD145" s="26">
        <v>32.4</v>
      </c>
      <c r="AE145" s="27" t="s">
        <v>204</v>
      </c>
      <c r="AF145" s="26">
        <v>35.9</v>
      </c>
      <c r="AG145" s="27" t="s">
        <v>264</v>
      </c>
      <c r="AH145" s="26">
        <v>30.2</v>
      </c>
      <c r="AI145" s="113" t="s">
        <v>202</v>
      </c>
      <c r="AJ145" s="114">
        <v>8.8000000000000007</v>
      </c>
      <c r="AK145" s="27" t="s">
        <v>184</v>
      </c>
      <c r="AL145" s="26">
        <v>32.4</v>
      </c>
      <c r="AM145" s="27" t="s">
        <v>184</v>
      </c>
      <c r="AN145" s="26">
        <v>32.4</v>
      </c>
      <c r="AO145" s="27" t="s">
        <v>204</v>
      </c>
      <c r="AP145" s="26">
        <v>35.9</v>
      </c>
      <c r="AQ145" s="113" t="s">
        <v>202</v>
      </c>
      <c r="AR145" s="114">
        <v>8.8000000000000007</v>
      </c>
      <c r="AS145" s="27" t="s">
        <v>242</v>
      </c>
      <c r="AT145" s="26">
        <v>25.4</v>
      </c>
    </row>
    <row r="146" spans="1:46" s="16" customFormat="1" x14ac:dyDescent="0.2">
      <c r="A146" s="12"/>
      <c r="B146" s="13"/>
      <c r="C146" s="14"/>
      <c r="E146" s="27"/>
      <c r="F146" s="26"/>
      <c r="G146" s="27" t="s">
        <v>242</v>
      </c>
      <c r="H146" s="26">
        <v>25.4</v>
      </c>
      <c r="I146" s="113" t="s">
        <v>202</v>
      </c>
      <c r="J146" s="114">
        <v>8.8000000000000007</v>
      </c>
      <c r="K146" s="27" t="s">
        <v>204</v>
      </c>
      <c r="L146" s="26">
        <v>35.9</v>
      </c>
      <c r="M146" s="27" t="s">
        <v>204</v>
      </c>
      <c r="N146" s="26">
        <v>35.9</v>
      </c>
      <c r="O146" s="27" t="s">
        <v>230</v>
      </c>
      <c r="P146" s="26">
        <v>32.4</v>
      </c>
      <c r="Q146" s="27" t="s">
        <v>184</v>
      </c>
      <c r="R146" s="26">
        <v>32.4</v>
      </c>
      <c r="S146" s="27" t="s">
        <v>204</v>
      </c>
      <c r="T146" s="26">
        <v>35.9</v>
      </c>
      <c r="U146" s="27" t="s">
        <v>204</v>
      </c>
      <c r="V146" s="26">
        <v>35.9</v>
      </c>
      <c r="W146" s="27" t="s">
        <v>204</v>
      </c>
      <c r="X146" s="26">
        <v>35.9</v>
      </c>
      <c r="Y146" s="113" t="s">
        <v>178</v>
      </c>
      <c r="Z146" s="114">
        <v>3</v>
      </c>
      <c r="AA146" s="27" t="s">
        <v>170</v>
      </c>
      <c r="AB146" s="26">
        <v>27.8</v>
      </c>
      <c r="AC146" s="27" t="s">
        <v>230</v>
      </c>
      <c r="AD146" s="26">
        <v>32.4</v>
      </c>
      <c r="AE146" s="27" t="s">
        <v>184</v>
      </c>
      <c r="AF146" s="26">
        <v>32.4</v>
      </c>
      <c r="AG146" s="113" t="s">
        <v>202</v>
      </c>
      <c r="AH146" s="114">
        <v>8.8000000000000007</v>
      </c>
      <c r="AI146" s="113" t="s">
        <v>178</v>
      </c>
      <c r="AJ146" s="114">
        <v>3</v>
      </c>
      <c r="AK146" s="27" t="s">
        <v>230</v>
      </c>
      <c r="AL146" s="26">
        <v>32.4</v>
      </c>
      <c r="AM146" s="113" t="s">
        <v>209</v>
      </c>
      <c r="AN146" s="114">
        <v>7.3</v>
      </c>
      <c r="AO146" s="27" t="s">
        <v>230</v>
      </c>
      <c r="AP146" s="26">
        <v>32.4</v>
      </c>
      <c r="AQ146" s="27" t="s">
        <v>242</v>
      </c>
      <c r="AR146" s="26">
        <v>25.4</v>
      </c>
      <c r="AS146" s="27" t="s">
        <v>230</v>
      </c>
      <c r="AT146" s="26">
        <v>32.4</v>
      </c>
    </row>
    <row r="147" spans="1:46" s="16" customFormat="1" x14ac:dyDescent="0.2">
      <c r="A147" s="12"/>
      <c r="B147" s="13"/>
      <c r="C147" s="14"/>
      <c r="E147" s="27"/>
      <c r="F147" s="26"/>
      <c r="G147" s="27" t="s">
        <v>184</v>
      </c>
      <c r="H147" s="26">
        <v>32.4</v>
      </c>
      <c r="I147" s="27" t="s">
        <v>204</v>
      </c>
      <c r="J147" s="26">
        <v>35.9</v>
      </c>
      <c r="K147" s="27" t="s">
        <v>184</v>
      </c>
      <c r="L147" s="26">
        <v>32.4</v>
      </c>
      <c r="M147" s="113" t="s">
        <v>209</v>
      </c>
      <c r="N147" s="114">
        <v>7.3</v>
      </c>
      <c r="O147" s="27" t="s">
        <v>170</v>
      </c>
      <c r="P147" s="26">
        <v>27.8</v>
      </c>
      <c r="Q147" s="27" t="s">
        <v>230</v>
      </c>
      <c r="R147" s="26">
        <v>32.4</v>
      </c>
      <c r="S147" s="113" t="s">
        <v>203</v>
      </c>
      <c r="T147" s="114">
        <v>4.4000000000000004</v>
      </c>
      <c r="U147" s="27" t="s">
        <v>170</v>
      </c>
      <c r="V147" s="26">
        <v>27.8</v>
      </c>
      <c r="W147" s="27" t="s">
        <v>184</v>
      </c>
      <c r="X147" s="26">
        <v>32.4</v>
      </c>
      <c r="Y147" s="27"/>
      <c r="Z147" s="26"/>
      <c r="AA147" s="113" t="s">
        <v>227</v>
      </c>
      <c r="AB147" s="114">
        <v>3.7</v>
      </c>
      <c r="AC147" s="27" t="s">
        <v>170</v>
      </c>
      <c r="AD147" s="26">
        <v>27.8</v>
      </c>
      <c r="AE147" s="27" t="s">
        <v>222</v>
      </c>
      <c r="AF147" s="26">
        <v>38</v>
      </c>
      <c r="AG147" s="27" t="s">
        <v>204</v>
      </c>
      <c r="AH147" s="26">
        <v>35.9</v>
      </c>
      <c r="AI147" s="27" t="s">
        <v>170</v>
      </c>
      <c r="AJ147" s="26">
        <v>27.8</v>
      </c>
      <c r="AK147" s="27"/>
      <c r="AL147" s="26"/>
      <c r="AM147" s="27" t="s">
        <v>230</v>
      </c>
      <c r="AN147" s="26">
        <v>32.4</v>
      </c>
      <c r="AO147" s="27" t="s">
        <v>170</v>
      </c>
      <c r="AP147" s="26">
        <v>27.8</v>
      </c>
      <c r="AQ147" s="27" t="s">
        <v>230</v>
      </c>
      <c r="AR147" s="26">
        <v>32.4</v>
      </c>
      <c r="AS147" s="113" t="s">
        <v>227</v>
      </c>
      <c r="AT147" s="114">
        <v>3.7</v>
      </c>
    </row>
    <row r="148" spans="1:46" s="16" customFormat="1" x14ac:dyDescent="0.2">
      <c r="A148" s="12"/>
      <c r="B148" s="13"/>
      <c r="C148" s="14"/>
      <c r="E148" s="27"/>
      <c r="F148" s="26"/>
      <c r="G148" s="27" t="s">
        <v>170</v>
      </c>
      <c r="H148" s="26">
        <v>27.8</v>
      </c>
      <c r="I148" s="27" t="s">
        <v>184</v>
      </c>
      <c r="J148" s="26">
        <v>32.4</v>
      </c>
      <c r="K148" s="27" t="s">
        <v>170</v>
      </c>
      <c r="L148" s="26">
        <v>27.8</v>
      </c>
      <c r="M148" s="27" t="s">
        <v>230</v>
      </c>
      <c r="N148" s="26">
        <v>32.4</v>
      </c>
      <c r="O148" s="27"/>
      <c r="P148" s="26"/>
      <c r="Q148" s="27"/>
      <c r="R148" s="26"/>
      <c r="S148" s="27" t="s">
        <v>184</v>
      </c>
      <c r="T148" s="26">
        <v>32.4</v>
      </c>
      <c r="U148" s="27" t="s">
        <v>222</v>
      </c>
      <c r="V148" s="26">
        <v>38</v>
      </c>
      <c r="W148" s="27"/>
      <c r="X148" s="26"/>
      <c r="Y148" s="27"/>
      <c r="Z148" s="26"/>
      <c r="AA148" s="27"/>
      <c r="AB148" s="26"/>
      <c r="AC148" s="27"/>
      <c r="AD148" s="26"/>
      <c r="AE148" s="27"/>
      <c r="AF148" s="26"/>
      <c r="AG148" s="27" t="s">
        <v>184</v>
      </c>
      <c r="AH148" s="26">
        <v>32.4</v>
      </c>
      <c r="AI148" s="27"/>
      <c r="AJ148" s="26"/>
      <c r="AK148" s="27"/>
      <c r="AL148" s="26"/>
      <c r="AM148" s="27"/>
      <c r="AN148" s="26"/>
      <c r="AO148" s="113" t="s">
        <v>227</v>
      </c>
      <c r="AP148" s="114">
        <v>3.7</v>
      </c>
      <c r="AQ148" s="113" t="s">
        <v>227</v>
      </c>
      <c r="AR148" s="114">
        <v>3.7</v>
      </c>
      <c r="AS148" s="27"/>
      <c r="AT148" s="26"/>
    </row>
    <row r="149" spans="1:46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 t="s">
        <v>170</v>
      </c>
      <c r="T149" s="26">
        <v>27.8</v>
      </c>
      <c r="U149" s="113" t="s">
        <v>227</v>
      </c>
      <c r="V149" s="114">
        <v>3.7</v>
      </c>
      <c r="W149" s="27"/>
      <c r="X149" s="26"/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</row>
    <row r="150" spans="1:46" x14ac:dyDescent="0.2">
      <c r="A150" s="12"/>
      <c r="B150" s="13"/>
      <c r="C150" s="14"/>
      <c r="E150" s="27"/>
      <c r="F150" s="26"/>
      <c r="G150" s="27"/>
      <c r="H150" s="26"/>
      <c r="I150" s="28"/>
      <c r="J150" s="26"/>
      <c r="K150" s="27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8"/>
      <c r="AN150" s="26"/>
      <c r="AO150" s="28"/>
      <c r="AP150" s="26"/>
      <c r="AQ150" s="27"/>
      <c r="AR150" s="26"/>
      <c r="AS150" s="27"/>
      <c r="AT150" s="26"/>
    </row>
    <row r="151" spans="1:46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>
        <f>SUM(H142:H150)</f>
        <v>235.80000000000004</v>
      </c>
      <c r="I151" s="18"/>
      <c r="J151" s="15">
        <f>SUM(J142:J150)</f>
        <v>274.2</v>
      </c>
      <c r="K151" s="17"/>
      <c r="L151" s="15">
        <f>SUM(L142:L150)</f>
        <v>278.10000000000002</v>
      </c>
      <c r="M151" s="17"/>
      <c r="N151" s="15">
        <f>SUM(N142:N150)</f>
        <v>266.3</v>
      </c>
      <c r="O151" s="17"/>
      <c r="P151" s="15">
        <f>SUM(P142:P150)</f>
        <v>237.70000000000002</v>
      </c>
      <c r="Q151" s="17"/>
      <c r="R151" s="15">
        <f>SUM(R142:R150)</f>
        <v>220.30000000000004</v>
      </c>
      <c r="S151" s="17"/>
      <c r="T151" s="15">
        <f>SUM(T142:T150)</f>
        <v>321.7</v>
      </c>
      <c r="U151" s="17"/>
      <c r="V151" s="15">
        <f>SUM(V142:V150)</f>
        <v>330.9</v>
      </c>
      <c r="W151" s="17"/>
      <c r="X151" s="15">
        <f>SUM(X142:X150)</f>
        <v>246.6</v>
      </c>
      <c r="Y151" s="17"/>
      <c r="Z151" s="15">
        <f>SUM(Z142:Z150)</f>
        <v>161.79999999999998</v>
      </c>
      <c r="AA151" s="17"/>
      <c r="AB151" s="15">
        <f>SUM(AB142:AB150)</f>
        <v>203.7</v>
      </c>
      <c r="AC151" s="17"/>
      <c r="AD151" s="15">
        <f>SUM(AD142:AD150)</f>
        <v>259.40000000000003</v>
      </c>
      <c r="AE151" s="17"/>
      <c r="AF151" s="15">
        <f>SUM(AF142:AF150)</f>
        <v>265.39999999999998</v>
      </c>
      <c r="AG151" s="17"/>
      <c r="AH151" s="15">
        <f>SUM(AH142:AH150)</f>
        <v>274.2</v>
      </c>
      <c r="AI151" s="17"/>
      <c r="AJ151" s="15">
        <f>SUM(AJ142:AJ150)</f>
        <v>191.20000000000002</v>
      </c>
      <c r="AK151" s="17"/>
      <c r="AL151" s="15">
        <f>SUM(AL142:AL150)</f>
        <v>192.5</v>
      </c>
      <c r="AM151" s="18"/>
      <c r="AN151" s="15">
        <f>SUM(AN142:AN150)</f>
        <v>221.50000000000003</v>
      </c>
      <c r="AO151" s="18"/>
      <c r="AP151" s="15">
        <f>SUM(AP142:AP150)</f>
        <v>277.79999999999995</v>
      </c>
      <c r="AQ151" s="17"/>
      <c r="AR151" s="15">
        <f>SUM(AR142:AR150)</f>
        <v>247.5</v>
      </c>
      <c r="AS151" s="17"/>
      <c r="AT151" s="15">
        <f>SUM(AT142:AT150)</f>
        <v>208.4</v>
      </c>
    </row>
    <row r="152" spans="1:46" x14ac:dyDescent="0.2">
      <c r="A152" s="12"/>
      <c r="B152" s="13"/>
      <c r="C152" s="14"/>
      <c r="E152" s="27"/>
      <c r="F152" s="26"/>
      <c r="G152" s="27"/>
      <c r="H152" s="26"/>
      <c r="I152" s="28"/>
      <c r="J152" s="26"/>
      <c r="K152" s="27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8"/>
      <c r="AN152" s="26"/>
      <c r="AO152" s="28"/>
      <c r="AP152" s="26"/>
      <c r="AQ152" s="27"/>
      <c r="AR152" s="26"/>
      <c r="AS152" s="27"/>
      <c r="AT152" s="26"/>
    </row>
    <row r="153" spans="1:46" s="16" customFormat="1" x14ac:dyDescent="0.2">
      <c r="A153" s="12"/>
      <c r="B153" s="13"/>
      <c r="C153" s="14"/>
      <c r="E153" s="27"/>
      <c r="F153" s="26"/>
      <c r="G153" s="113" t="s">
        <v>242</v>
      </c>
      <c r="H153" s="114">
        <v>9.3000000000000007</v>
      </c>
      <c r="I153" s="27" t="s">
        <v>169</v>
      </c>
      <c r="J153" s="26">
        <v>24</v>
      </c>
      <c r="K153" s="27" t="s">
        <v>264</v>
      </c>
      <c r="L153" s="26">
        <v>36.4</v>
      </c>
      <c r="M153" s="27" t="s">
        <v>169</v>
      </c>
      <c r="N153" s="26">
        <v>24</v>
      </c>
      <c r="O153" s="27" t="s">
        <v>184</v>
      </c>
      <c r="P153" s="26">
        <v>65.5</v>
      </c>
      <c r="Q153" s="115" t="s">
        <v>169</v>
      </c>
      <c r="R153" s="116">
        <v>48</v>
      </c>
      <c r="S153" s="27" t="s">
        <v>264</v>
      </c>
      <c r="T153" s="26">
        <v>36.4</v>
      </c>
      <c r="U153" s="27" t="s">
        <v>264</v>
      </c>
      <c r="V153" s="26">
        <v>36.4</v>
      </c>
      <c r="W153" s="27" t="s">
        <v>169</v>
      </c>
      <c r="X153" s="26">
        <v>24</v>
      </c>
      <c r="Y153" s="27" t="s">
        <v>169</v>
      </c>
      <c r="Z153" s="26">
        <v>24</v>
      </c>
      <c r="AA153" s="27" t="s">
        <v>169</v>
      </c>
      <c r="AB153" s="26">
        <v>24</v>
      </c>
      <c r="AC153" s="113" t="s">
        <v>204</v>
      </c>
      <c r="AD153" s="114">
        <v>2.8</v>
      </c>
      <c r="AE153" s="27" t="s">
        <v>169</v>
      </c>
      <c r="AF153" s="26">
        <v>24</v>
      </c>
      <c r="AG153" s="27" t="s">
        <v>169</v>
      </c>
      <c r="AH153" s="26">
        <v>24</v>
      </c>
      <c r="AI153" s="27" t="s">
        <v>264</v>
      </c>
      <c r="AJ153" s="26">
        <v>36.4</v>
      </c>
      <c r="AK153" s="27" t="s">
        <v>169</v>
      </c>
      <c r="AL153" s="26">
        <v>24</v>
      </c>
      <c r="AM153" s="27" t="s">
        <v>169</v>
      </c>
      <c r="AN153" s="26">
        <v>24</v>
      </c>
      <c r="AO153" s="27" t="s">
        <v>264</v>
      </c>
      <c r="AP153" s="26">
        <v>36.4</v>
      </c>
      <c r="AQ153" s="27" t="s">
        <v>169</v>
      </c>
      <c r="AR153" s="26">
        <v>24</v>
      </c>
      <c r="AS153" s="27" t="s">
        <v>169</v>
      </c>
      <c r="AT153" s="26">
        <v>24</v>
      </c>
    </row>
    <row r="154" spans="1:46" s="16" customFormat="1" x14ac:dyDescent="0.2">
      <c r="A154" s="12"/>
      <c r="B154" s="13"/>
      <c r="C154" s="14"/>
      <c r="E154" s="27"/>
      <c r="F154" s="26"/>
      <c r="G154" s="27" t="s">
        <v>184</v>
      </c>
      <c r="H154" s="26">
        <v>65.5</v>
      </c>
      <c r="I154" s="27" t="s">
        <v>264</v>
      </c>
      <c r="J154" s="26">
        <v>36.4</v>
      </c>
      <c r="K154" s="113" t="s">
        <v>204</v>
      </c>
      <c r="L154" s="114">
        <v>2.8</v>
      </c>
      <c r="M154" s="113" t="s">
        <v>204</v>
      </c>
      <c r="N154" s="114">
        <v>2.8</v>
      </c>
      <c r="O154" s="27" t="s">
        <v>230</v>
      </c>
      <c r="P154" s="26">
        <v>30.1</v>
      </c>
      <c r="Q154" s="27" t="s">
        <v>184</v>
      </c>
      <c r="R154" s="26">
        <v>65.5</v>
      </c>
      <c r="S154" s="113" t="s">
        <v>204</v>
      </c>
      <c r="T154" s="114">
        <v>2.8</v>
      </c>
      <c r="U154" s="113" t="s">
        <v>242</v>
      </c>
      <c r="V154" s="114">
        <v>9.3000000000000007</v>
      </c>
      <c r="W154" s="113" t="s">
        <v>242</v>
      </c>
      <c r="X154" s="114">
        <v>9.3000000000000007</v>
      </c>
      <c r="Y154" s="27" t="s">
        <v>264</v>
      </c>
      <c r="Z154" s="26">
        <v>36.4</v>
      </c>
      <c r="AA154" s="113" t="s">
        <v>170</v>
      </c>
      <c r="AB154" s="114">
        <v>-5.5</v>
      </c>
      <c r="AC154" s="27" t="s">
        <v>184</v>
      </c>
      <c r="AD154" s="26">
        <v>65.5</v>
      </c>
      <c r="AE154" s="113" t="s">
        <v>204</v>
      </c>
      <c r="AF154" s="114">
        <v>2.8</v>
      </c>
      <c r="AG154" s="27" t="s">
        <v>264</v>
      </c>
      <c r="AH154" s="26">
        <v>36.4</v>
      </c>
      <c r="AI154" s="113" t="s">
        <v>170</v>
      </c>
      <c r="AJ154" s="114">
        <v>-5.5</v>
      </c>
      <c r="AK154" s="27" t="s">
        <v>184</v>
      </c>
      <c r="AL154" s="26">
        <v>65.5</v>
      </c>
      <c r="AM154" s="27" t="s">
        <v>184</v>
      </c>
      <c r="AN154" s="26">
        <v>65.5</v>
      </c>
      <c r="AO154" s="113" t="s">
        <v>204</v>
      </c>
      <c r="AP154" s="114">
        <v>2.8</v>
      </c>
      <c r="AQ154" s="113" t="s">
        <v>242</v>
      </c>
      <c r="AR154" s="114">
        <v>9.3000000000000007</v>
      </c>
      <c r="AS154" s="113" t="s">
        <v>242</v>
      </c>
      <c r="AT154" s="114">
        <v>9.3000000000000007</v>
      </c>
    </row>
    <row r="155" spans="1:46" s="16" customFormat="1" x14ac:dyDescent="0.2">
      <c r="A155" s="12"/>
      <c r="B155" s="13"/>
      <c r="C155" s="14"/>
      <c r="E155" s="27"/>
      <c r="F155" s="26"/>
      <c r="G155" s="113" t="s">
        <v>170</v>
      </c>
      <c r="H155" s="114">
        <v>-11</v>
      </c>
      <c r="I155" s="113" t="s">
        <v>204</v>
      </c>
      <c r="J155" s="114">
        <v>2.8</v>
      </c>
      <c r="K155" s="27" t="s">
        <v>184</v>
      </c>
      <c r="L155" s="26">
        <v>65.5</v>
      </c>
      <c r="M155" s="27" t="s">
        <v>230</v>
      </c>
      <c r="N155" s="26">
        <v>30.1</v>
      </c>
      <c r="O155" s="113" t="s">
        <v>170</v>
      </c>
      <c r="P155" s="114">
        <v>-5.5</v>
      </c>
      <c r="Q155" s="27" t="s">
        <v>230</v>
      </c>
      <c r="R155" s="26">
        <v>30.1</v>
      </c>
      <c r="S155" s="27" t="s">
        <v>184</v>
      </c>
      <c r="T155" s="26">
        <v>65.5</v>
      </c>
      <c r="U155" s="113" t="s">
        <v>204</v>
      </c>
      <c r="V155" s="114">
        <v>2.8</v>
      </c>
      <c r="W155" s="113" t="s">
        <v>204</v>
      </c>
      <c r="X155" s="114">
        <v>2.8</v>
      </c>
      <c r="Y155" s="27"/>
      <c r="Z155" s="26"/>
      <c r="AA155" s="27"/>
      <c r="AB155" s="26"/>
      <c r="AC155" s="27" t="s">
        <v>230</v>
      </c>
      <c r="AD155" s="26">
        <v>30.1</v>
      </c>
      <c r="AE155" s="27" t="s">
        <v>184</v>
      </c>
      <c r="AF155" s="26">
        <v>65.5</v>
      </c>
      <c r="AG155" s="113" t="s">
        <v>204</v>
      </c>
      <c r="AH155" s="114">
        <v>2.8</v>
      </c>
      <c r="AI155" s="27"/>
      <c r="AJ155" s="26"/>
      <c r="AK155" s="27" t="s">
        <v>230</v>
      </c>
      <c r="AL155" s="26">
        <v>30.1</v>
      </c>
      <c r="AM155" s="27" t="s">
        <v>230</v>
      </c>
      <c r="AN155" s="26">
        <v>30.1</v>
      </c>
      <c r="AO155" s="27" t="s">
        <v>230</v>
      </c>
      <c r="AP155" s="26">
        <v>30.1</v>
      </c>
      <c r="AQ155" s="27" t="s">
        <v>230</v>
      </c>
      <c r="AR155" s="26">
        <v>30.1</v>
      </c>
      <c r="AS155" s="27" t="s">
        <v>230</v>
      </c>
      <c r="AT155" s="26">
        <v>30.1</v>
      </c>
    </row>
    <row r="156" spans="1:46" s="16" customFormat="1" x14ac:dyDescent="0.2">
      <c r="A156" s="12"/>
      <c r="B156" s="13"/>
      <c r="C156" s="14"/>
      <c r="E156" s="27"/>
      <c r="F156" s="26"/>
      <c r="G156" s="27"/>
      <c r="H156" s="26"/>
      <c r="I156" s="27" t="s">
        <v>184</v>
      </c>
      <c r="J156" s="26">
        <v>65.5</v>
      </c>
      <c r="K156" s="113" t="s">
        <v>170</v>
      </c>
      <c r="L156" s="114">
        <v>-5.5</v>
      </c>
      <c r="M156" s="27"/>
      <c r="N156" s="26"/>
      <c r="O156" s="27"/>
      <c r="P156" s="26"/>
      <c r="Q156" s="27"/>
      <c r="R156" s="26"/>
      <c r="S156" s="113" t="s">
        <v>170</v>
      </c>
      <c r="T156" s="114">
        <v>-5.5</v>
      </c>
      <c r="U156" s="113" t="s">
        <v>170</v>
      </c>
      <c r="V156" s="114">
        <v>-5.5</v>
      </c>
      <c r="W156" s="27" t="s">
        <v>184</v>
      </c>
      <c r="X156" s="26">
        <v>65.5</v>
      </c>
      <c r="Y156" s="27"/>
      <c r="Z156" s="26"/>
      <c r="AA156" s="27"/>
      <c r="AB156" s="26"/>
      <c r="AC156" s="113" t="s">
        <v>170</v>
      </c>
      <c r="AD156" s="114">
        <v>-5.5</v>
      </c>
      <c r="AE156" s="113" t="s">
        <v>222</v>
      </c>
      <c r="AF156" s="114">
        <v>6.9</v>
      </c>
      <c r="AG156" s="27" t="s">
        <v>184</v>
      </c>
      <c r="AH156" s="26">
        <v>65.5</v>
      </c>
      <c r="AI156" s="27"/>
      <c r="AJ156" s="26"/>
      <c r="AK156" s="27"/>
      <c r="AL156" s="26"/>
      <c r="AM156" s="27"/>
      <c r="AN156" s="26"/>
      <c r="AO156" s="113" t="s">
        <v>170</v>
      </c>
      <c r="AP156" s="114">
        <v>-5.5</v>
      </c>
      <c r="AQ156" s="27"/>
      <c r="AR156" s="26"/>
      <c r="AS156" s="27"/>
      <c r="AT156" s="26"/>
    </row>
    <row r="157" spans="1:46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113" t="s">
        <v>222</v>
      </c>
      <c r="V157" s="114">
        <v>6.9</v>
      </c>
      <c r="W157" s="27"/>
      <c r="X157" s="26"/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</row>
    <row r="158" spans="1:46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</row>
    <row r="159" spans="1:46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>
        <f>SUM(H151:H158)</f>
        <v>299.60000000000002</v>
      </c>
      <c r="I159" s="18"/>
      <c r="J159" s="15">
        <f>SUM(J151:J158)</f>
        <v>402.9</v>
      </c>
      <c r="K159" s="17"/>
      <c r="L159" s="15">
        <f>SUM(L151:L158)</f>
        <v>377.3</v>
      </c>
      <c r="M159" s="17"/>
      <c r="N159" s="15">
        <f>SUM(N151:N158)</f>
        <v>323.20000000000005</v>
      </c>
      <c r="O159" s="17"/>
      <c r="P159" s="15">
        <f>SUM(P151:P158)</f>
        <v>327.80000000000007</v>
      </c>
      <c r="Q159" s="17"/>
      <c r="R159" s="15">
        <f>SUM(R151:R158)</f>
        <v>363.90000000000009</v>
      </c>
      <c r="S159" s="17"/>
      <c r="T159" s="15">
        <f>SUM(T151:T158)</f>
        <v>420.9</v>
      </c>
      <c r="U159" s="17"/>
      <c r="V159" s="15">
        <f>SUM(V151:V158)</f>
        <v>380.79999999999995</v>
      </c>
      <c r="W159" s="17"/>
      <c r="X159" s="15">
        <f>SUM(X151:X158)</f>
        <v>348.20000000000005</v>
      </c>
      <c r="Y159" s="17"/>
      <c r="Z159" s="15">
        <f>SUM(Z151:Z158)</f>
        <v>222.2</v>
      </c>
      <c r="AA159" s="17"/>
      <c r="AB159" s="15">
        <f>SUM(AB151:AB158)</f>
        <v>222.2</v>
      </c>
      <c r="AC159" s="17"/>
      <c r="AD159" s="15">
        <f>SUM(AD151:AD158)</f>
        <v>352.30000000000007</v>
      </c>
      <c r="AE159" s="17"/>
      <c r="AF159" s="15">
        <f>SUM(AF151:AF158)</f>
        <v>364.59999999999997</v>
      </c>
      <c r="AG159" s="17"/>
      <c r="AH159" s="15">
        <f>SUM(AH151:AH158)</f>
        <v>402.9</v>
      </c>
      <c r="AI159" s="17"/>
      <c r="AJ159" s="15">
        <f>SUM(AJ151:AJ158)</f>
        <v>222.10000000000002</v>
      </c>
      <c r="AK159" s="17"/>
      <c r="AL159" s="15">
        <f>SUM(AL151:AL158)</f>
        <v>312.10000000000002</v>
      </c>
      <c r="AM159" s="18"/>
      <c r="AN159" s="15">
        <f>SUM(AN151:AN158)</f>
        <v>341.1</v>
      </c>
      <c r="AO159" s="18"/>
      <c r="AP159" s="15">
        <f>SUM(AP151:AP158)</f>
        <v>341.59999999999997</v>
      </c>
      <c r="AQ159" s="17"/>
      <c r="AR159" s="15">
        <f>SUM(AR151:AR158)</f>
        <v>310.90000000000003</v>
      </c>
      <c r="AS159" s="17"/>
      <c r="AT159" s="15">
        <f>SUM(AT151:AT158)</f>
        <v>271.8</v>
      </c>
    </row>
    <row r="160" spans="1:46" x14ac:dyDescent="0.2">
      <c r="A160" s="12"/>
      <c r="B160" s="13"/>
      <c r="C160" s="14"/>
      <c r="E160" s="27"/>
      <c r="F160" s="26"/>
      <c r="G160" s="27"/>
      <c r="H160" s="26"/>
      <c r="I160" s="28"/>
      <c r="J160" s="26"/>
      <c r="K160" s="27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8"/>
      <c r="AN160" s="26"/>
      <c r="AO160" s="28"/>
      <c r="AP160" s="26"/>
      <c r="AQ160" s="27"/>
      <c r="AR160" s="26"/>
      <c r="AS160" s="27"/>
      <c r="AT160" s="26"/>
    </row>
    <row r="161" spans="1:46" s="16" customFormat="1" x14ac:dyDescent="0.2">
      <c r="A161" s="12"/>
      <c r="B161" s="13"/>
      <c r="C161" s="14"/>
      <c r="E161" s="27"/>
      <c r="F161" s="26"/>
      <c r="G161" s="113" t="s">
        <v>184</v>
      </c>
      <c r="H161" s="114">
        <v>6.9</v>
      </c>
      <c r="I161" s="27" t="s">
        <v>169</v>
      </c>
      <c r="J161" s="26">
        <v>26.2</v>
      </c>
      <c r="K161" s="27" t="s">
        <v>264</v>
      </c>
      <c r="L161" s="26">
        <v>32</v>
      </c>
      <c r="M161" s="27" t="s">
        <v>169</v>
      </c>
      <c r="N161" s="26">
        <v>26.2</v>
      </c>
      <c r="O161" s="113" t="s">
        <v>184</v>
      </c>
      <c r="P161" s="114">
        <v>15.5</v>
      </c>
      <c r="Q161" s="27" t="s">
        <v>169</v>
      </c>
      <c r="R161" s="26">
        <v>26.2</v>
      </c>
      <c r="S161" s="27" t="s">
        <v>264</v>
      </c>
      <c r="T161" s="26">
        <v>32</v>
      </c>
      <c r="U161" s="115" t="s">
        <v>264</v>
      </c>
      <c r="V161" s="116">
        <v>72</v>
      </c>
      <c r="W161" s="27" t="s">
        <v>169</v>
      </c>
      <c r="X161" s="26">
        <v>26.2</v>
      </c>
      <c r="Y161" s="115" t="s">
        <v>169</v>
      </c>
      <c r="Z161" s="116">
        <v>59</v>
      </c>
      <c r="AA161" s="27" t="s">
        <v>169</v>
      </c>
      <c r="AB161" s="26">
        <v>26.2</v>
      </c>
      <c r="AC161" s="113" t="s">
        <v>184</v>
      </c>
      <c r="AD161" s="114">
        <v>15.5</v>
      </c>
      <c r="AE161" s="27" t="s">
        <v>169</v>
      </c>
      <c r="AF161" s="26">
        <v>26.2</v>
      </c>
      <c r="AG161" s="27" t="s">
        <v>169</v>
      </c>
      <c r="AH161" s="26">
        <v>26.2</v>
      </c>
      <c r="AI161" s="27" t="s">
        <v>264</v>
      </c>
      <c r="AJ161" s="26">
        <v>32</v>
      </c>
      <c r="AK161" s="27" t="s">
        <v>169</v>
      </c>
      <c r="AL161" s="26">
        <v>26.2</v>
      </c>
      <c r="AM161" s="27" t="s">
        <v>169</v>
      </c>
      <c r="AN161" s="26">
        <v>26.2</v>
      </c>
      <c r="AO161" s="27" t="s">
        <v>264</v>
      </c>
      <c r="AP161" s="26">
        <v>32</v>
      </c>
      <c r="AQ161" s="27" t="s">
        <v>169</v>
      </c>
      <c r="AR161" s="26">
        <v>26.2</v>
      </c>
      <c r="AS161" s="27" t="s">
        <v>169</v>
      </c>
      <c r="AT161" s="26">
        <v>26.2</v>
      </c>
    </row>
    <row r="162" spans="1:46" s="16" customFormat="1" x14ac:dyDescent="0.2">
      <c r="A162" s="12"/>
      <c r="B162" s="13"/>
      <c r="C162" s="14"/>
      <c r="E162" s="27"/>
      <c r="F162" s="26"/>
      <c r="G162" s="27"/>
      <c r="H162" s="26"/>
      <c r="I162" s="27" t="s">
        <v>264</v>
      </c>
      <c r="J162" s="26">
        <v>32</v>
      </c>
      <c r="K162" s="113" t="s">
        <v>184</v>
      </c>
      <c r="L162" s="114">
        <v>6.9</v>
      </c>
      <c r="M162" s="113" t="s">
        <v>230</v>
      </c>
      <c r="N162" s="114">
        <v>9.1999999999999993</v>
      </c>
      <c r="O162" s="113" t="s">
        <v>230</v>
      </c>
      <c r="P162" s="114">
        <v>9.1999999999999993</v>
      </c>
      <c r="Q162" s="113" t="s">
        <v>184</v>
      </c>
      <c r="R162" s="114">
        <v>6.9</v>
      </c>
      <c r="S162" s="113" t="s">
        <v>184</v>
      </c>
      <c r="T162" s="114">
        <v>15.5</v>
      </c>
      <c r="U162" s="27"/>
      <c r="V162" s="26"/>
      <c r="W162" s="113" t="s">
        <v>184</v>
      </c>
      <c r="X162" s="114">
        <v>6.9</v>
      </c>
      <c r="Y162" s="27" t="s">
        <v>264</v>
      </c>
      <c r="Z162" s="26">
        <v>32</v>
      </c>
      <c r="AA162" s="27"/>
      <c r="AB162" s="26"/>
      <c r="AC162" s="113" t="s">
        <v>230</v>
      </c>
      <c r="AD162" s="114">
        <v>9.1999999999999993</v>
      </c>
      <c r="AE162" s="113" t="s">
        <v>184</v>
      </c>
      <c r="AF162" s="114">
        <v>6.9</v>
      </c>
      <c r="AG162" s="27" t="s">
        <v>264</v>
      </c>
      <c r="AH162" s="26">
        <v>32</v>
      </c>
      <c r="AI162" s="27"/>
      <c r="AJ162" s="26"/>
      <c r="AK162" s="113" t="s">
        <v>184</v>
      </c>
      <c r="AL162" s="114">
        <v>6.9</v>
      </c>
      <c r="AM162" s="113" t="s">
        <v>184</v>
      </c>
      <c r="AN162" s="114">
        <v>6.9</v>
      </c>
      <c r="AO162" s="113" t="s">
        <v>230</v>
      </c>
      <c r="AP162" s="114">
        <v>20.7</v>
      </c>
      <c r="AQ162" s="113" t="s">
        <v>230</v>
      </c>
      <c r="AR162" s="114">
        <v>9.1999999999999993</v>
      </c>
      <c r="AS162" s="113" t="s">
        <v>230</v>
      </c>
      <c r="AT162" s="114">
        <v>9.1999999999999993</v>
      </c>
    </row>
    <row r="163" spans="1:46" s="16" customFormat="1" x14ac:dyDescent="0.2">
      <c r="A163" s="12"/>
      <c r="B163" s="13"/>
      <c r="C163" s="14"/>
      <c r="E163" s="27"/>
      <c r="F163" s="26"/>
      <c r="G163" s="27"/>
      <c r="H163" s="26"/>
      <c r="I163" s="113" t="s">
        <v>184</v>
      </c>
      <c r="J163" s="114">
        <v>6.9</v>
      </c>
      <c r="K163" s="27"/>
      <c r="L163" s="26"/>
      <c r="M163" s="27"/>
      <c r="N163" s="26"/>
      <c r="O163" s="27"/>
      <c r="P163" s="26"/>
      <c r="Q163" s="113" t="s">
        <v>230</v>
      </c>
      <c r="R163" s="114">
        <v>9.1999999999999993</v>
      </c>
      <c r="S163" s="27"/>
      <c r="T163" s="26"/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113" t="s">
        <v>184</v>
      </c>
      <c r="AH163" s="114">
        <v>6.9</v>
      </c>
      <c r="AI163" s="27"/>
      <c r="AJ163" s="26"/>
      <c r="AK163" s="113" t="s">
        <v>230</v>
      </c>
      <c r="AL163" s="114">
        <v>9.1999999999999993</v>
      </c>
      <c r="AM163" s="113" t="s">
        <v>230</v>
      </c>
      <c r="AN163" s="114">
        <v>9.1999999999999993</v>
      </c>
      <c r="AO163" s="27"/>
      <c r="AP163" s="26"/>
      <c r="AQ163" s="27"/>
      <c r="AR163" s="26"/>
      <c r="AS163" s="27"/>
      <c r="AT163" s="26"/>
    </row>
    <row r="164" spans="1:46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</row>
    <row r="165" spans="1:46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>
        <f>SUM(H159:H164)</f>
        <v>306.5</v>
      </c>
      <c r="I165" s="18"/>
      <c r="J165" s="15">
        <f>SUM(J159:J164)</f>
        <v>467.99999999999994</v>
      </c>
      <c r="K165" s="17"/>
      <c r="L165" s="15">
        <f>SUM(L159:L164)</f>
        <v>416.2</v>
      </c>
      <c r="M165" s="17"/>
      <c r="N165" s="15">
        <f>SUM(N159:N164)</f>
        <v>358.6</v>
      </c>
      <c r="O165" s="17"/>
      <c r="P165" s="15">
        <f>SUM(P159:P164)</f>
        <v>352.50000000000006</v>
      </c>
      <c r="Q165" s="17"/>
      <c r="R165" s="15">
        <f>SUM(R159:R164)</f>
        <v>406.20000000000005</v>
      </c>
      <c r="S165" s="17"/>
      <c r="T165" s="15">
        <f>SUM(T159:T164)</f>
        <v>468.4</v>
      </c>
      <c r="U165" s="17"/>
      <c r="V165" s="15">
        <f>SUM(V159:V164)</f>
        <v>452.79999999999995</v>
      </c>
      <c r="W165" s="17"/>
      <c r="X165" s="15">
        <f>SUM(X159:X164)</f>
        <v>381.3</v>
      </c>
      <c r="Y165" s="17"/>
      <c r="Z165" s="15">
        <f>SUM(Z159:Z164)</f>
        <v>313.2</v>
      </c>
      <c r="AA165" s="17"/>
      <c r="AB165" s="15">
        <f>SUM(AB159:AB164)</f>
        <v>248.39999999999998</v>
      </c>
      <c r="AC165" s="17"/>
      <c r="AD165" s="15">
        <f>SUM(AD159:AD164)</f>
        <v>377.00000000000006</v>
      </c>
      <c r="AE165" s="17"/>
      <c r="AF165" s="15">
        <f>SUM(AF159:AF164)</f>
        <v>397.69999999999993</v>
      </c>
      <c r="AG165" s="17"/>
      <c r="AH165" s="15">
        <f>SUM(AH159:AH164)</f>
        <v>467.99999999999994</v>
      </c>
      <c r="AI165" s="17"/>
      <c r="AJ165" s="15">
        <f>SUM(AJ159:AJ164)</f>
        <v>254.10000000000002</v>
      </c>
      <c r="AK165" s="17"/>
      <c r="AL165" s="15">
        <f>SUM(AL159:AL164)</f>
        <v>354.4</v>
      </c>
      <c r="AM165" s="18"/>
      <c r="AN165" s="15">
        <f>SUM(AN159:AN164)</f>
        <v>383.4</v>
      </c>
      <c r="AO165" s="18"/>
      <c r="AP165" s="15">
        <f>SUM(AP159:AP164)</f>
        <v>394.29999999999995</v>
      </c>
      <c r="AQ165" s="17"/>
      <c r="AR165" s="15">
        <f>SUM(AR159:AR164)</f>
        <v>346.3</v>
      </c>
      <c r="AS165" s="17"/>
      <c r="AT165" s="15">
        <f>SUM(AT159:AT164)</f>
        <v>307.2</v>
      </c>
    </row>
    <row r="166" spans="1:46" ht="13.5" customHeight="1" x14ac:dyDescent="0.2">
      <c r="A166" s="12"/>
      <c r="B166" s="13"/>
      <c r="C166" s="14"/>
      <c r="E166" s="27"/>
      <c r="F166" s="26"/>
      <c r="G166" s="27"/>
      <c r="H166" s="26"/>
      <c r="I166" s="28"/>
      <c r="J166" s="26"/>
      <c r="K166" s="27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8"/>
      <c r="AN166" s="26"/>
      <c r="AO166" s="28"/>
      <c r="AP166" s="26"/>
      <c r="AQ166" s="27"/>
      <c r="AR166" s="26"/>
      <c r="AS166" s="27"/>
      <c r="AT166" s="26"/>
    </row>
    <row r="167" spans="1:46" s="16" customFormat="1" x14ac:dyDescent="0.2">
      <c r="A167" s="12"/>
      <c r="B167" s="13"/>
      <c r="C167" s="14"/>
      <c r="E167" s="27"/>
      <c r="F167" s="26"/>
      <c r="G167" s="27"/>
      <c r="H167" s="26"/>
      <c r="I167" s="117" t="s">
        <v>169</v>
      </c>
      <c r="J167" s="118">
        <v>54.8</v>
      </c>
      <c r="K167" s="113" t="s">
        <v>264</v>
      </c>
      <c r="L167" s="114">
        <v>1.5</v>
      </c>
      <c r="M167" s="117" t="s">
        <v>169</v>
      </c>
      <c r="N167" s="118">
        <v>54.8</v>
      </c>
      <c r="O167" s="27"/>
      <c r="P167" s="26"/>
      <c r="Q167" s="117" t="s">
        <v>169</v>
      </c>
      <c r="R167" s="118">
        <v>54.8</v>
      </c>
      <c r="S167" s="113" t="s">
        <v>264</v>
      </c>
      <c r="T167" s="114">
        <v>0.6</v>
      </c>
      <c r="U167" s="113" t="s">
        <v>264</v>
      </c>
      <c r="V167" s="114">
        <v>0.6</v>
      </c>
      <c r="W167" s="117" t="s">
        <v>169</v>
      </c>
      <c r="X167" s="118">
        <v>107</v>
      </c>
      <c r="Y167" s="117" t="s">
        <v>169</v>
      </c>
      <c r="Z167" s="118">
        <v>54.8</v>
      </c>
      <c r="AA167" s="117" t="s">
        <v>169</v>
      </c>
      <c r="AB167" s="118">
        <v>107</v>
      </c>
      <c r="AC167" s="27"/>
      <c r="AD167" s="26"/>
      <c r="AE167" s="117" t="s">
        <v>169</v>
      </c>
      <c r="AF167" s="118">
        <v>107</v>
      </c>
      <c r="AG167" s="117" t="s">
        <v>169</v>
      </c>
      <c r="AH167" s="118">
        <v>107</v>
      </c>
      <c r="AI167" s="113" t="s">
        <v>264</v>
      </c>
      <c r="AJ167" s="114">
        <v>1.5</v>
      </c>
      <c r="AK167" s="117" t="s">
        <v>169</v>
      </c>
      <c r="AL167" s="118">
        <v>107</v>
      </c>
      <c r="AM167" s="117" t="s">
        <v>169</v>
      </c>
      <c r="AN167" s="118">
        <v>54.8</v>
      </c>
      <c r="AO167" s="113" t="s">
        <v>264</v>
      </c>
      <c r="AP167" s="114">
        <v>0.6</v>
      </c>
      <c r="AQ167" s="117" t="s">
        <v>169</v>
      </c>
      <c r="AR167" s="118">
        <v>107</v>
      </c>
      <c r="AS167" s="117" t="s">
        <v>169</v>
      </c>
      <c r="AT167" s="118">
        <v>107</v>
      </c>
    </row>
    <row r="168" spans="1:46" s="16" customFormat="1" x14ac:dyDescent="0.2">
      <c r="A168" s="12"/>
      <c r="B168" s="13"/>
      <c r="C168" s="14"/>
      <c r="E168" s="27"/>
      <c r="F168" s="26"/>
      <c r="G168" s="27"/>
      <c r="H168" s="26"/>
      <c r="I168" s="113" t="s">
        <v>264</v>
      </c>
      <c r="J168" s="114">
        <v>0.6</v>
      </c>
      <c r="K168" s="27"/>
      <c r="L168" s="26"/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113" t="s">
        <v>264</v>
      </c>
      <c r="Z168" s="114">
        <v>0.6</v>
      </c>
      <c r="AA168" s="27"/>
      <c r="AB168" s="26"/>
      <c r="AC168" s="27"/>
      <c r="AD168" s="26"/>
      <c r="AE168" s="27"/>
      <c r="AF168" s="26"/>
      <c r="AG168" s="113" t="s">
        <v>264</v>
      </c>
      <c r="AH168" s="114">
        <v>0.6</v>
      </c>
      <c r="AI168" s="27"/>
      <c r="AJ168" s="26"/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</row>
    <row r="169" spans="1:46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</row>
    <row r="170" spans="1:46" s="10" customFormat="1" ht="12.75" x14ac:dyDescent="0.2">
      <c r="A170" s="19"/>
      <c r="B170" s="20"/>
      <c r="C170" s="22" t="s">
        <v>47</v>
      </c>
      <c r="D170" s="23"/>
      <c r="E170" s="24"/>
      <c r="F170" s="25">
        <f>SUM(F165:F169)</f>
        <v>0</v>
      </c>
      <c r="G170" s="24"/>
      <c r="H170" s="25">
        <f>SUM(H165:H169)</f>
        <v>306.5</v>
      </c>
      <c r="I170" s="24"/>
      <c r="J170" s="25">
        <f>SUM(J165:J169)</f>
        <v>523.4</v>
      </c>
      <c r="K170" s="24"/>
      <c r="L170" s="25">
        <f>SUM(L165:L169)</f>
        <v>417.7</v>
      </c>
      <c r="M170" s="24"/>
      <c r="N170" s="25">
        <f>SUM(N165:N169)</f>
        <v>413.40000000000003</v>
      </c>
      <c r="O170" s="24"/>
      <c r="P170" s="25">
        <f>SUM(P165:P169)</f>
        <v>352.50000000000006</v>
      </c>
      <c r="Q170" s="24"/>
      <c r="R170" s="25">
        <f>SUM(R165:R169)</f>
        <v>461.00000000000006</v>
      </c>
      <c r="S170" s="24"/>
      <c r="T170" s="25">
        <f>SUM(T165:T169)</f>
        <v>469</v>
      </c>
      <c r="U170" s="24"/>
      <c r="V170" s="25">
        <f>SUM(V165:V169)</f>
        <v>453.4</v>
      </c>
      <c r="W170" s="24"/>
      <c r="X170" s="25">
        <f>SUM(X165:X169)</f>
        <v>488.3</v>
      </c>
      <c r="Y170" s="24"/>
      <c r="Z170" s="25">
        <f>SUM(Z165:Z169)</f>
        <v>368.6</v>
      </c>
      <c r="AA170" s="24"/>
      <c r="AB170" s="25">
        <f>SUM(AB165:AB169)</f>
        <v>355.4</v>
      </c>
      <c r="AC170" s="24"/>
      <c r="AD170" s="25">
        <f>SUM(AD165:AD169)</f>
        <v>377.00000000000006</v>
      </c>
      <c r="AE170" s="24"/>
      <c r="AF170" s="25">
        <f>SUM(AF165:AF169)</f>
        <v>504.69999999999993</v>
      </c>
      <c r="AG170" s="24"/>
      <c r="AH170" s="25">
        <f>SUM(AH165:AH169)</f>
        <v>575.6</v>
      </c>
      <c r="AI170" s="24"/>
      <c r="AJ170" s="25">
        <f>SUM(AJ165:AJ169)</f>
        <v>255.60000000000002</v>
      </c>
      <c r="AK170" s="24"/>
      <c r="AL170" s="25">
        <f>SUM(AL165:AL169)</f>
        <v>461.4</v>
      </c>
      <c r="AM170" s="24"/>
      <c r="AN170" s="25">
        <f>SUM(AN165:AN169)</f>
        <v>438.2</v>
      </c>
      <c r="AO170" s="24"/>
      <c r="AP170" s="25">
        <f>SUM(AP165:AP169)</f>
        <v>394.9</v>
      </c>
      <c r="AQ170" s="24"/>
      <c r="AR170" s="25">
        <f>SUM(AR165:AR169)</f>
        <v>453.3</v>
      </c>
      <c r="AS170" s="24"/>
      <c r="AT170" s="25">
        <f>SUM(AT165:AT169)</f>
        <v>414.2</v>
      </c>
    </row>
    <row r="171" spans="1:46" x14ac:dyDescent="0.2">
      <c r="A171" s="12"/>
      <c r="B171" s="13"/>
      <c r="C171" s="14"/>
      <c r="E171" s="29"/>
      <c r="F171" s="30"/>
      <c r="G171" s="29"/>
      <c r="H171" s="30"/>
      <c r="I171" s="31"/>
      <c r="J171" s="30"/>
      <c r="K171" s="29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31"/>
      <c r="AN171" s="30"/>
      <c r="AO171" s="31"/>
      <c r="AP171" s="30"/>
      <c r="AQ171" s="29"/>
      <c r="AR171" s="30"/>
      <c r="AS171" s="29"/>
      <c r="AT171" s="30"/>
    </row>
    <row r="172" spans="1:46" x14ac:dyDescent="0.2">
      <c r="A172" s="12"/>
      <c r="B172" s="13"/>
      <c r="C172" s="14"/>
    </row>
    <row r="173" spans="1:46" x14ac:dyDescent="0.2">
      <c r="A173" s="124">
        <v>46069</v>
      </c>
      <c r="B173" s="125">
        <v>500</v>
      </c>
      <c r="C173" s="126" t="s">
        <v>50</v>
      </c>
      <c r="E173" s="113" t="s">
        <v>269</v>
      </c>
      <c r="F173" s="114">
        <v>4.5999999999999996</v>
      </c>
      <c r="G173" s="113" t="s">
        <v>198</v>
      </c>
      <c r="H173" s="114">
        <v>-2.9</v>
      </c>
      <c r="I173" s="27" t="s">
        <v>273</v>
      </c>
      <c r="J173" s="26">
        <v>26.8</v>
      </c>
      <c r="K173" s="113" t="s">
        <v>198</v>
      </c>
      <c r="L173" s="114">
        <v>-2.9</v>
      </c>
      <c r="M173" s="113" t="s">
        <v>274</v>
      </c>
      <c r="N173" s="114">
        <v>7.3</v>
      </c>
      <c r="O173" s="113" t="s">
        <v>198</v>
      </c>
      <c r="P173" s="114">
        <v>-2.9</v>
      </c>
      <c r="Q173" s="113" t="s">
        <v>198</v>
      </c>
      <c r="R173" s="114">
        <v>-2.9</v>
      </c>
      <c r="S173" s="113" t="s">
        <v>274</v>
      </c>
      <c r="T173" s="114">
        <v>7.3</v>
      </c>
      <c r="U173" s="113" t="s">
        <v>198</v>
      </c>
      <c r="V173" s="114">
        <v>-2.9</v>
      </c>
      <c r="W173" s="113" t="s">
        <v>198</v>
      </c>
      <c r="X173" s="114">
        <v>-2.9</v>
      </c>
      <c r="Y173" s="27" t="s">
        <v>273</v>
      </c>
      <c r="Z173" s="26">
        <v>26.8</v>
      </c>
      <c r="AA173" s="113" t="s">
        <v>198</v>
      </c>
      <c r="AB173" s="114">
        <v>-2.9</v>
      </c>
      <c r="AC173" s="113" t="s">
        <v>198</v>
      </c>
      <c r="AD173" s="114">
        <v>-2.9</v>
      </c>
      <c r="AE173" s="113" t="s">
        <v>198</v>
      </c>
      <c r="AF173" s="114">
        <v>-2.9</v>
      </c>
      <c r="AG173" s="113" t="s">
        <v>198</v>
      </c>
      <c r="AH173" s="114">
        <v>-2.9</v>
      </c>
      <c r="AI173" s="113" t="s">
        <v>198</v>
      </c>
      <c r="AJ173" s="114">
        <v>-2.9</v>
      </c>
      <c r="AK173" s="113" t="s">
        <v>274</v>
      </c>
      <c r="AL173" s="114">
        <v>7.3</v>
      </c>
      <c r="AM173" s="113" t="s">
        <v>198</v>
      </c>
      <c r="AN173" s="114">
        <v>-2.9</v>
      </c>
      <c r="AO173" s="113" t="s">
        <v>198</v>
      </c>
      <c r="AP173" s="114">
        <v>-2.9</v>
      </c>
      <c r="AQ173" s="113" t="s">
        <v>198</v>
      </c>
      <c r="AR173" s="114">
        <v>-2.9</v>
      </c>
      <c r="AS173" s="113" t="s">
        <v>198</v>
      </c>
      <c r="AT173" s="114">
        <v>-2.9</v>
      </c>
    </row>
    <row r="174" spans="1:46" x14ac:dyDescent="0.2">
      <c r="A174" s="12"/>
      <c r="B174" s="13"/>
      <c r="C174" s="14"/>
      <c r="E174" s="27" t="s">
        <v>282</v>
      </c>
      <c r="F174" s="26">
        <v>30.2</v>
      </c>
      <c r="G174" s="27" t="s">
        <v>273</v>
      </c>
      <c r="H174" s="26">
        <v>26.8</v>
      </c>
      <c r="I174" s="27" t="s">
        <v>282</v>
      </c>
      <c r="J174" s="26">
        <v>30.2</v>
      </c>
      <c r="K174" s="113" t="s">
        <v>269</v>
      </c>
      <c r="L174" s="114">
        <v>4.5999999999999996</v>
      </c>
      <c r="M174" s="27" t="s">
        <v>282</v>
      </c>
      <c r="N174" s="26">
        <v>30.2</v>
      </c>
      <c r="O174" s="27" t="s">
        <v>282</v>
      </c>
      <c r="P174" s="26">
        <v>30.2</v>
      </c>
      <c r="Q174" s="113" t="s">
        <v>269</v>
      </c>
      <c r="R174" s="114">
        <v>4.5999999999999996</v>
      </c>
      <c r="S174" s="113" t="s">
        <v>198</v>
      </c>
      <c r="T174" s="114">
        <v>-2.9</v>
      </c>
      <c r="U174" s="27" t="s">
        <v>282</v>
      </c>
      <c r="V174" s="26">
        <v>30.2</v>
      </c>
      <c r="W174" s="27" t="s">
        <v>282</v>
      </c>
      <c r="X174" s="26">
        <v>30.2</v>
      </c>
      <c r="Y174" s="27" t="s">
        <v>282</v>
      </c>
      <c r="Z174" s="26">
        <v>30.2</v>
      </c>
      <c r="AA174" s="27" t="s">
        <v>282</v>
      </c>
      <c r="AB174" s="26">
        <v>30.2</v>
      </c>
      <c r="AC174" s="113" t="s">
        <v>269</v>
      </c>
      <c r="AD174" s="114">
        <v>4.5999999999999996</v>
      </c>
      <c r="AE174" s="27" t="s">
        <v>273</v>
      </c>
      <c r="AF174" s="26">
        <v>26.8</v>
      </c>
      <c r="AG174" s="27" t="s">
        <v>282</v>
      </c>
      <c r="AH174" s="26">
        <v>30.2</v>
      </c>
      <c r="AI174" s="27" t="s">
        <v>282</v>
      </c>
      <c r="AJ174" s="26">
        <v>30.2</v>
      </c>
      <c r="AK174" s="113" t="s">
        <v>198</v>
      </c>
      <c r="AL174" s="114">
        <v>-2.9</v>
      </c>
      <c r="AM174" s="27" t="s">
        <v>273</v>
      </c>
      <c r="AN174" s="26">
        <v>26.8</v>
      </c>
      <c r="AO174" s="113" t="s">
        <v>269</v>
      </c>
      <c r="AP174" s="114">
        <v>4.5999999999999996</v>
      </c>
      <c r="AQ174" s="113" t="s">
        <v>269</v>
      </c>
      <c r="AR174" s="114">
        <v>4.5999999999999996</v>
      </c>
      <c r="AS174" s="27" t="s">
        <v>282</v>
      </c>
      <c r="AT174" s="26">
        <v>30.2</v>
      </c>
    </row>
    <row r="175" spans="1:46" x14ac:dyDescent="0.2">
      <c r="A175" s="12"/>
      <c r="B175" s="13"/>
      <c r="C175" s="14"/>
      <c r="E175" s="113" t="s">
        <v>213</v>
      </c>
      <c r="F175" s="114">
        <v>5</v>
      </c>
      <c r="G175" s="27" t="s">
        <v>282</v>
      </c>
      <c r="H175" s="26">
        <v>30.2</v>
      </c>
      <c r="I175" s="113" t="s">
        <v>213</v>
      </c>
      <c r="J175" s="114">
        <v>5</v>
      </c>
      <c r="K175" s="27" t="s">
        <v>282</v>
      </c>
      <c r="L175" s="26">
        <v>30.2</v>
      </c>
      <c r="M175" s="27" t="s">
        <v>271</v>
      </c>
      <c r="N175" s="26">
        <v>24.7</v>
      </c>
      <c r="O175" s="113" t="s">
        <v>213</v>
      </c>
      <c r="P175" s="114">
        <v>5</v>
      </c>
      <c r="Q175" s="27" t="s">
        <v>282</v>
      </c>
      <c r="R175" s="26">
        <v>30.2</v>
      </c>
      <c r="S175" s="113" t="s">
        <v>269</v>
      </c>
      <c r="T175" s="114">
        <v>4.5999999999999996</v>
      </c>
      <c r="U175" s="113" t="s">
        <v>213</v>
      </c>
      <c r="V175" s="114">
        <v>5</v>
      </c>
      <c r="W175" s="113" t="s">
        <v>213</v>
      </c>
      <c r="X175" s="114">
        <v>5</v>
      </c>
      <c r="Y175" s="113" t="s">
        <v>213</v>
      </c>
      <c r="Z175" s="114">
        <v>5</v>
      </c>
      <c r="AA175" s="113" t="s">
        <v>213</v>
      </c>
      <c r="AB175" s="114">
        <v>5</v>
      </c>
      <c r="AC175" s="27" t="s">
        <v>282</v>
      </c>
      <c r="AD175" s="26">
        <v>30.2</v>
      </c>
      <c r="AE175" s="27" t="s">
        <v>282</v>
      </c>
      <c r="AF175" s="26">
        <v>30.2</v>
      </c>
      <c r="AG175" s="113" t="s">
        <v>213</v>
      </c>
      <c r="AH175" s="114">
        <v>5</v>
      </c>
      <c r="AI175" s="113" t="s">
        <v>275</v>
      </c>
      <c r="AJ175" s="114">
        <v>9.9</v>
      </c>
      <c r="AK175" s="113" t="s">
        <v>269</v>
      </c>
      <c r="AL175" s="114">
        <v>4.5999999999999996</v>
      </c>
      <c r="AM175" s="27" t="s">
        <v>282</v>
      </c>
      <c r="AN175" s="26">
        <v>30.2</v>
      </c>
      <c r="AO175" s="27" t="s">
        <v>282</v>
      </c>
      <c r="AP175" s="26">
        <v>30.2</v>
      </c>
      <c r="AQ175" s="27" t="s">
        <v>282</v>
      </c>
      <c r="AR175" s="26">
        <v>30.2</v>
      </c>
      <c r="AS175" s="113" t="s">
        <v>213</v>
      </c>
      <c r="AT175" s="114">
        <v>5</v>
      </c>
    </row>
    <row r="176" spans="1:46" x14ac:dyDescent="0.2">
      <c r="A176" s="12"/>
      <c r="B176" s="13"/>
      <c r="C176" s="14"/>
      <c r="E176" s="27" t="s">
        <v>271</v>
      </c>
      <c r="F176" s="26">
        <v>24.7</v>
      </c>
      <c r="G176" s="27" t="s">
        <v>212</v>
      </c>
      <c r="H176" s="26">
        <v>24.6</v>
      </c>
      <c r="I176" s="27" t="s">
        <v>271</v>
      </c>
      <c r="J176" s="26">
        <v>24.7</v>
      </c>
      <c r="K176" s="113" t="s">
        <v>213</v>
      </c>
      <c r="L176" s="114">
        <v>5</v>
      </c>
      <c r="M176" s="27" t="s">
        <v>190</v>
      </c>
      <c r="N176" s="26">
        <v>30</v>
      </c>
      <c r="O176" s="27" t="s">
        <v>271</v>
      </c>
      <c r="P176" s="26">
        <v>24.7</v>
      </c>
      <c r="Q176" s="113" t="s">
        <v>213</v>
      </c>
      <c r="R176" s="114">
        <v>5</v>
      </c>
      <c r="S176" s="27" t="s">
        <v>282</v>
      </c>
      <c r="T176" s="26">
        <v>30.2</v>
      </c>
      <c r="U176" s="27" t="s">
        <v>271</v>
      </c>
      <c r="V176" s="26">
        <v>24.7</v>
      </c>
      <c r="W176" s="27" t="s">
        <v>212</v>
      </c>
      <c r="X176" s="26">
        <v>24.6</v>
      </c>
      <c r="Y176" s="27" t="s">
        <v>190</v>
      </c>
      <c r="Z176" s="26">
        <v>30</v>
      </c>
      <c r="AA176" s="27" t="s">
        <v>271</v>
      </c>
      <c r="AB176" s="26">
        <v>24.7</v>
      </c>
      <c r="AC176" s="113" t="s">
        <v>213</v>
      </c>
      <c r="AD176" s="114">
        <v>5</v>
      </c>
      <c r="AE176" s="113" t="s">
        <v>213</v>
      </c>
      <c r="AF176" s="114">
        <v>5</v>
      </c>
      <c r="AG176" s="27" t="s">
        <v>271</v>
      </c>
      <c r="AH176" s="26">
        <v>24.7</v>
      </c>
      <c r="AI176" s="113" t="s">
        <v>213</v>
      </c>
      <c r="AJ176" s="114">
        <v>5</v>
      </c>
      <c r="AK176" s="27" t="s">
        <v>282</v>
      </c>
      <c r="AL176" s="26">
        <v>30.2</v>
      </c>
      <c r="AM176" s="113" t="s">
        <v>213</v>
      </c>
      <c r="AN176" s="114">
        <v>5</v>
      </c>
      <c r="AO176" s="113" t="s">
        <v>213</v>
      </c>
      <c r="AP176" s="114">
        <v>5</v>
      </c>
      <c r="AQ176" s="113" t="s">
        <v>213</v>
      </c>
      <c r="AR176" s="114">
        <v>5</v>
      </c>
      <c r="AS176" s="27" t="s">
        <v>271</v>
      </c>
      <c r="AT176" s="26">
        <v>24.7</v>
      </c>
    </row>
    <row r="177" spans="1:46" x14ac:dyDescent="0.2">
      <c r="A177" s="12"/>
      <c r="B177" s="13"/>
      <c r="C177" s="14"/>
      <c r="E177" s="27" t="s">
        <v>190</v>
      </c>
      <c r="F177" s="26">
        <v>30</v>
      </c>
      <c r="G177" s="27" t="s">
        <v>271</v>
      </c>
      <c r="H177" s="26">
        <v>24.7</v>
      </c>
      <c r="I177" s="27" t="s">
        <v>281</v>
      </c>
      <c r="J177" s="26">
        <v>26.9</v>
      </c>
      <c r="K177" s="27" t="s">
        <v>190</v>
      </c>
      <c r="L177" s="26">
        <v>30</v>
      </c>
      <c r="M177" s="113" t="s">
        <v>280</v>
      </c>
      <c r="N177" s="114">
        <v>5.4</v>
      </c>
      <c r="O177" s="27" t="s">
        <v>279</v>
      </c>
      <c r="P177" s="26">
        <v>31.2</v>
      </c>
      <c r="Q177" s="27" t="s">
        <v>190</v>
      </c>
      <c r="R177" s="26">
        <v>30</v>
      </c>
      <c r="S177" s="27" t="s">
        <v>190</v>
      </c>
      <c r="T177" s="26">
        <v>30</v>
      </c>
      <c r="U177" s="27" t="s">
        <v>190</v>
      </c>
      <c r="V177" s="26">
        <v>30</v>
      </c>
      <c r="W177" s="27" t="s">
        <v>271</v>
      </c>
      <c r="X177" s="26">
        <v>24.7</v>
      </c>
      <c r="Y177" s="113" t="s">
        <v>277</v>
      </c>
      <c r="Z177" s="114">
        <v>12.3</v>
      </c>
      <c r="AA177" s="27" t="s">
        <v>190</v>
      </c>
      <c r="AB177" s="26">
        <v>30</v>
      </c>
      <c r="AC177" s="27" t="s">
        <v>271</v>
      </c>
      <c r="AD177" s="26">
        <v>24.7</v>
      </c>
      <c r="AE177" s="27" t="s">
        <v>271</v>
      </c>
      <c r="AF177" s="26">
        <v>24.7</v>
      </c>
      <c r="AG177" s="27" t="s">
        <v>190</v>
      </c>
      <c r="AH177" s="26">
        <v>30</v>
      </c>
      <c r="AI177" s="27" t="s">
        <v>190</v>
      </c>
      <c r="AJ177" s="26">
        <v>30</v>
      </c>
      <c r="AK177" s="113" t="s">
        <v>213</v>
      </c>
      <c r="AL177" s="114">
        <v>5</v>
      </c>
      <c r="AM177" s="27" t="s">
        <v>271</v>
      </c>
      <c r="AN177" s="26">
        <v>24.7</v>
      </c>
      <c r="AO177" s="27" t="s">
        <v>190</v>
      </c>
      <c r="AP177" s="26">
        <v>30</v>
      </c>
      <c r="AQ177" s="27" t="s">
        <v>190</v>
      </c>
      <c r="AR177" s="26">
        <v>30</v>
      </c>
      <c r="AS177" s="27" t="s">
        <v>190</v>
      </c>
      <c r="AT177" s="26">
        <v>30</v>
      </c>
    </row>
    <row r="178" spans="1:46" x14ac:dyDescent="0.2">
      <c r="A178" s="12"/>
      <c r="B178" s="13"/>
      <c r="C178" s="14"/>
      <c r="E178" s="113" t="s">
        <v>174</v>
      </c>
      <c r="F178" s="114">
        <v>4.5999999999999996</v>
      </c>
      <c r="G178" s="27" t="s">
        <v>190</v>
      </c>
      <c r="H178" s="26">
        <v>30</v>
      </c>
      <c r="I178" s="113" t="s">
        <v>277</v>
      </c>
      <c r="J178" s="114">
        <v>12.3</v>
      </c>
      <c r="K178" s="27" t="s">
        <v>270</v>
      </c>
      <c r="L178" s="26">
        <v>31.7</v>
      </c>
      <c r="M178" s="27" t="s">
        <v>281</v>
      </c>
      <c r="N178" s="26">
        <v>26.9</v>
      </c>
      <c r="O178" s="27" t="s">
        <v>270</v>
      </c>
      <c r="P178" s="26">
        <v>31.7</v>
      </c>
      <c r="Q178" s="27" t="s">
        <v>270</v>
      </c>
      <c r="R178" s="26">
        <v>31.7</v>
      </c>
      <c r="S178" s="27" t="s">
        <v>270</v>
      </c>
      <c r="T178" s="26">
        <v>31.7</v>
      </c>
      <c r="U178" s="113" t="s">
        <v>278</v>
      </c>
      <c r="V178" s="114">
        <v>10.199999999999999</v>
      </c>
      <c r="W178" s="27" t="s">
        <v>190</v>
      </c>
      <c r="X178" s="26">
        <v>30</v>
      </c>
      <c r="Y178" s="27" t="s">
        <v>270</v>
      </c>
      <c r="Z178" s="26">
        <v>31.7</v>
      </c>
      <c r="AA178" s="27" t="s">
        <v>270</v>
      </c>
      <c r="AB178" s="26">
        <v>31.7</v>
      </c>
      <c r="AC178" s="27" t="s">
        <v>190</v>
      </c>
      <c r="AD178" s="26">
        <v>30</v>
      </c>
      <c r="AE178" s="27" t="s">
        <v>270</v>
      </c>
      <c r="AF178" s="26">
        <v>31.7</v>
      </c>
      <c r="AG178" s="113" t="s">
        <v>276</v>
      </c>
      <c r="AH178" s="114">
        <v>6</v>
      </c>
      <c r="AI178" s="113" t="s">
        <v>276</v>
      </c>
      <c r="AJ178" s="114">
        <v>6</v>
      </c>
      <c r="AK178" s="27" t="s">
        <v>271</v>
      </c>
      <c r="AL178" s="26">
        <v>24.7</v>
      </c>
      <c r="AM178" s="27" t="s">
        <v>270</v>
      </c>
      <c r="AN178" s="26">
        <v>31.7</v>
      </c>
      <c r="AO178" s="27" t="s">
        <v>270</v>
      </c>
      <c r="AP178" s="26">
        <v>31.7</v>
      </c>
      <c r="AQ178" s="27" t="s">
        <v>270</v>
      </c>
      <c r="AR178" s="26">
        <v>31.7</v>
      </c>
      <c r="AS178" s="113" t="s">
        <v>272</v>
      </c>
      <c r="AT178" s="114">
        <v>3</v>
      </c>
    </row>
    <row r="179" spans="1:46" x14ac:dyDescent="0.2">
      <c r="A179" s="12"/>
      <c r="B179" s="13"/>
      <c r="C179" s="14"/>
      <c r="E179" s="27"/>
      <c r="F179" s="26"/>
      <c r="G179" s="27"/>
      <c r="H179" s="26"/>
      <c r="I179" s="28"/>
      <c r="J179" s="26"/>
      <c r="K179" s="27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8"/>
      <c r="AN179" s="26"/>
      <c r="AO179" s="28"/>
      <c r="AP179" s="26"/>
      <c r="AQ179" s="27"/>
      <c r="AR179" s="26"/>
      <c r="AS179" s="27"/>
      <c r="AT179" s="26"/>
    </row>
    <row r="180" spans="1:46" x14ac:dyDescent="0.2">
      <c r="A180" s="12"/>
      <c r="B180" s="13"/>
      <c r="C180" s="14"/>
      <c r="E180" s="27"/>
      <c r="F180" s="15">
        <f>SUM(F173:F178)</f>
        <v>99.1</v>
      </c>
      <c r="G180" s="27"/>
      <c r="H180" s="15">
        <f>SUM(H173:H178)</f>
        <v>133.4</v>
      </c>
      <c r="I180" s="28"/>
      <c r="J180" s="15">
        <f>SUM(J173:J178)</f>
        <v>125.89999999999999</v>
      </c>
      <c r="K180" s="27"/>
      <c r="L180" s="15">
        <f>SUM(L173:L178)</f>
        <v>98.600000000000009</v>
      </c>
      <c r="M180" s="27"/>
      <c r="N180" s="15">
        <f>SUM(N173:N178)</f>
        <v>124.5</v>
      </c>
      <c r="O180" s="27"/>
      <c r="P180" s="15">
        <f>SUM(P173:P178)</f>
        <v>119.9</v>
      </c>
      <c r="Q180" s="27"/>
      <c r="R180" s="15">
        <f>SUM(R173:R178)</f>
        <v>98.600000000000009</v>
      </c>
      <c r="S180" s="27"/>
      <c r="T180" s="15">
        <f>SUM(T173:T178)</f>
        <v>100.9</v>
      </c>
      <c r="U180" s="27"/>
      <c r="V180" s="15">
        <f>SUM(V173:V178)</f>
        <v>97.2</v>
      </c>
      <c r="W180" s="27"/>
      <c r="X180" s="15">
        <f>SUM(X173:X178)</f>
        <v>111.6</v>
      </c>
      <c r="Y180" s="27"/>
      <c r="Z180" s="15">
        <f>SUM(Z173:Z178)</f>
        <v>136</v>
      </c>
      <c r="AA180" s="27"/>
      <c r="AB180" s="15">
        <f>SUM(AB173:AB178)</f>
        <v>118.7</v>
      </c>
      <c r="AC180" s="27"/>
      <c r="AD180" s="15">
        <f>SUM(AD173:AD178)</f>
        <v>91.6</v>
      </c>
      <c r="AE180" s="27"/>
      <c r="AF180" s="15">
        <f>SUM(AF173:AF178)</f>
        <v>115.5</v>
      </c>
      <c r="AG180" s="27"/>
      <c r="AH180" s="15">
        <f>SUM(AH173:AH178)</f>
        <v>93</v>
      </c>
      <c r="AI180" s="27"/>
      <c r="AJ180" s="15">
        <f>SUM(AJ173:AJ178)</f>
        <v>78.2</v>
      </c>
      <c r="AK180" s="27"/>
      <c r="AL180" s="15">
        <f>SUM(AL173:AL178)</f>
        <v>68.900000000000006</v>
      </c>
      <c r="AM180" s="28"/>
      <c r="AN180" s="15">
        <f>SUM(AN173:AN178)</f>
        <v>115.5</v>
      </c>
      <c r="AO180" s="28"/>
      <c r="AP180" s="15">
        <f>SUM(AP173:AP178)</f>
        <v>98.600000000000009</v>
      </c>
      <c r="AQ180" s="27"/>
      <c r="AR180" s="15">
        <f>SUM(AR173:AR178)</f>
        <v>98.600000000000009</v>
      </c>
      <c r="AS180" s="27"/>
      <c r="AT180" s="15">
        <f>SUM(AT173:AT178)</f>
        <v>90</v>
      </c>
    </row>
    <row r="181" spans="1:46" x14ac:dyDescent="0.2">
      <c r="A181" s="12"/>
      <c r="B181" s="13"/>
      <c r="C181" s="14"/>
      <c r="E181" s="27"/>
      <c r="F181" s="15"/>
      <c r="G181" s="27"/>
      <c r="H181" s="15"/>
      <c r="I181" s="28"/>
      <c r="J181" s="15"/>
      <c r="K181" s="27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8"/>
      <c r="AN181" s="15"/>
      <c r="AO181" s="28"/>
      <c r="AP181" s="15"/>
      <c r="AQ181" s="27"/>
      <c r="AR181" s="15"/>
      <c r="AS181" s="27"/>
      <c r="AT181" s="15"/>
    </row>
    <row r="182" spans="1:46" s="16" customFormat="1" x14ac:dyDescent="0.2">
      <c r="A182" s="12"/>
      <c r="B182" s="13"/>
      <c r="C182" s="14"/>
      <c r="E182" s="113" t="s">
        <v>282</v>
      </c>
      <c r="F182" s="114">
        <v>5</v>
      </c>
      <c r="G182" s="27" t="s">
        <v>273</v>
      </c>
      <c r="H182" s="26">
        <v>24.7</v>
      </c>
      <c r="I182" s="27" t="s">
        <v>273</v>
      </c>
      <c r="J182" s="26">
        <v>24.7</v>
      </c>
      <c r="K182" s="113" t="s">
        <v>282</v>
      </c>
      <c r="L182" s="114">
        <v>5</v>
      </c>
      <c r="M182" s="113" t="s">
        <v>282</v>
      </c>
      <c r="N182" s="114">
        <v>5</v>
      </c>
      <c r="O182" s="113" t="s">
        <v>282</v>
      </c>
      <c r="P182" s="114">
        <v>5</v>
      </c>
      <c r="Q182" s="113" t="s">
        <v>282</v>
      </c>
      <c r="R182" s="114">
        <v>5</v>
      </c>
      <c r="S182" s="113" t="s">
        <v>282</v>
      </c>
      <c r="T182" s="114">
        <v>5</v>
      </c>
      <c r="U182" s="113" t="s">
        <v>282</v>
      </c>
      <c r="V182" s="114">
        <v>5</v>
      </c>
      <c r="W182" s="113" t="s">
        <v>282</v>
      </c>
      <c r="X182" s="114">
        <v>5</v>
      </c>
      <c r="Y182" s="27" t="s">
        <v>273</v>
      </c>
      <c r="Z182" s="26">
        <v>24.7</v>
      </c>
      <c r="AA182" s="113" t="s">
        <v>282</v>
      </c>
      <c r="AB182" s="114">
        <v>5</v>
      </c>
      <c r="AC182" s="113" t="s">
        <v>282</v>
      </c>
      <c r="AD182" s="114">
        <v>5</v>
      </c>
      <c r="AE182" s="27" t="s">
        <v>273</v>
      </c>
      <c r="AF182" s="26">
        <v>24.7</v>
      </c>
      <c r="AG182" s="113" t="s">
        <v>282</v>
      </c>
      <c r="AH182" s="114">
        <v>5</v>
      </c>
      <c r="AI182" s="113" t="s">
        <v>282</v>
      </c>
      <c r="AJ182" s="114">
        <v>5</v>
      </c>
      <c r="AK182" s="113" t="s">
        <v>282</v>
      </c>
      <c r="AL182" s="114">
        <v>5</v>
      </c>
      <c r="AM182" s="27" t="s">
        <v>273</v>
      </c>
      <c r="AN182" s="26">
        <v>24.7</v>
      </c>
      <c r="AO182" s="113" t="s">
        <v>282</v>
      </c>
      <c r="AP182" s="114">
        <v>5</v>
      </c>
      <c r="AQ182" s="113" t="s">
        <v>282</v>
      </c>
      <c r="AR182" s="114">
        <v>5</v>
      </c>
      <c r="AS182" s="113" t="s">
        <v>282</v>
      </c>
      <c r="AT182" s="114">
        <v>5</v>
      </c>
    </row>
    <row r="183" spans="1:46" s="16" customFormat="1" x14ac:dyDescent="0.2">
      <c r="A183" s="12"/>
      <c r="B183" s="13"/>
      <c r="C183" s="14"/>
      <c r="E183" s="27" t="s">
        <v>271</v>
      </c>
      <c r="F183" s="26">
        <v>26.6</v>
      </c>
      <c r="G183" s="113" t="s">
        <v>282</v>
      </c>
      <c r="H183" s="114">
        <v>5</v>
      </c>
      <c r="I183" s="113" t="s">
        <v>282</v>
      </c>
      <c r="J183" s="114">
        <v>5</v>
      </c>
      <c r="K183" s="113" t="s">
        <v>190</v>
      </c>
      <c r="L183" s="114">
        <v>4</v>
      </c>
      <c r="M183" s="27" t="s">
        <v>271</v>
      </c>
      <c r="N183" s="26">
        <v>26.6</v>
      </c>
      <c r="O183" s="27" t="s">
        <v>271</v>
      </c>
      <c r="P183" s="26">
        <v>26.6</v>
      </c>
      <c r="Q183" s="113" t="s">
        <v>190</v>
      </c>
      <c r="R183" s="114">
        <v>7</v>
      </c>
      <c r="S183" s="113" t="s">
        <v>190</v>
      </c>
      <c r="T183" s="114">
        <v>4</v>
      </c>
      <c r="U183" s="27" t="s">
        <v>271</v>
      </c>
      <c r="V183" s="26">
        <v>26.6</v>
      </c>
      <c r="W183" s="113" t="s">
        <v>212</v>
      </c>
      <c r="X183" s="114">
        <v>8.5</v>
      </c>
      <c r="Y183" s="113" t="s">
        <v>282</v>
      </c>
      <c r="Z183" s="114">
        <v>5</v>
      </c>
      <c r="AA183" s="27" t="s">
        <v>271</v>
      </c>
      <c r="AB183" s="26">
        <v>26.6</v>
      </c>
      <c r="AC183" s="27" t="s">
        <v>271</v>
      </c>
      <c r="AD183" s="26">
        <v>26.6</v>
      </c>
      <c r="AE183" s="113" t="s">
        <v>282</v>
      </c>
      <c r="AF183" s="114">
        <v>5</v>
      </c>
      <c r="AG183" s="27" t="s">
        <v>271</v>
      </c>
      <c r="AH183" s="26">
        <v>26.6</v>
      </c>
      <c r="AI183" s="113" t="s">
        <v>190</v>
      </c>
      <c r="AJ183" s="114">
        <v>4</v>
      </c>
      <c r="AK183" s="27" t="s">
        <v>271</v>
      </c>
      <c r="AL183" s="26">
        <v>26.6</v>
      </c>
      <c r="AM183" s="113" t="s">
        <v>282</v>
      </c>
      <c r="AN183" s="114">
        <v>5</v>
      </c>
      <c r="AO183" s="113" t="s">
        <v>190</v>
      </c>
      <c r="AP183" s="114">
        <v>4</v>
      </c>
      <c r="AQ183" s="113" t="s">
        <v>190</v>
      </c>
      <c r="AR183" s="114">
        <v>4</v>
      </c>
      <c r="AS183" s="27" t="s">
        <v>271</v>
      </c>
      <c r="AT183" s="26">
        <v>26.6</v>
      </c>
    </row>
    <row r="184" spans="1:46" s="16" customFormat="1" x14ac:dyDescent="0.2">
      <c r="A184" s="12"/>
      <c r="B184" s="13"/>
      <c r="C184" s="14"/>
      <c r="E184" s="113" t="s">
        <v>190</v>
      </c>
      <c r="F184" s="114">
        <v>4</v>
      </c>
      <c r="G184" s="113" t="s">
        <v>212</v>
      </c>
      <c r="H184" s="114">
        <v>8.4</v>
      </c>
      <c r="I184" s="27" t="s">
        <v>271</v>
      </c>
      <c r="J184" s="26">
        <v>26.6</v>
      </c>
      <c r="K184" s="27" t="s">
        <v>270</v>
      </c>
      <c r="L184" s="26">
        <v>24.5</v>
      </c>
      <c r="M184" s="113" t="s">
        <v>190</v>
      </c>
      <c r="N184" s="114">
        <v>4</v>
      </c>
      <c r="O184" s="27" t="s">
        <v>279</v>
      </c>
      <c r="P184" s="26">
        <v>38.299999999999997</v>
      </c>
      <c r="Q184" s="27" t="s">
        <v>270</v>
      </c>
      <c r="R184" s="26">
        <v>24.5</v>
      </c>
      <c r="S184" s="27" t="s">
        <v>270</v>
      </c>
      <c r="T184" s="26">
        <v>24.5</v>
      </c>
      <c r="U184" s="113" t="s">
        <v>190</v>
      </c>
      <c r="V184" s="114">
        <v>4</v>
      </c>
      <c r="W184" s="27" t="s">
        <v>271</v>
      </c>
      <c r="X184" s="26">
        <v>26.6</v>
      </c>
      <c r="Y184" s="113" t="s">
        <v>190</v>
      </c>
      <c r="Z184" s="114">
        <v>4</v>
      </c>
      <c r="AA184" s="113" t="s">
        <v>190</v>
      </c>
      <c r="AB184" s="114">
        <v>4</v>
      </c>
      <c r="AC184" s="113" t="s">
        <v>190</v>
      </c>
      <c r="AD184" s="114">
        <v>4</v>
      </c>
      <c r="AE184" s="27" t="s">
        <v>271</v>
      </c>
      <c r="AF184" s="26">
        <v>26.6</v>
      </c>
      <c r="AG184" s="113" t="s">
        <v>190</v>
      </c>
      <c r="AH184" s="114">
        <v>4</v>
      </c>
      <c r="AI184" s="27"/>
      <c r="AJ184" s="26"/>
      <c r="AK184" s="27"/>
      <c r="AL184" s="26"/>
      <c r="AM184" s="27" t="s">
        <v>271</v>
      </c>
      <c r="AN184" s="26">
        <v>26.6</v>
      </c>
      <c r="AO184" s="27" t="s">
        <v>270</v>
      </c>
      <c r="AP184" s="26">
        <v>24.5</v>
      </c>
      <c r="AQ184" s="27" t="s">
        <v>270</v>
      </c>
      <c r="AR184" s="26">
        <v>24.5</v>
      </c>
      <c r="AS184" s="113" t="s">
        <v>190</v>
      </c>
      <c r="AT184" s="114">
        <v>4</v>
      </c>
    </row>
    <row r="185" spans="1:46" s="16" customFormat="1" x14ac:dyDescent="0.2">
      <c r="A185" s="12"/>
      <c r="B185" s="13"/>
      <c r="C185" s="14"/>
      <c r="E185" s="27"/>
      <c r="F185" s="26"/>
      <c r="G185" s="27" t="s">
        <v>271</v>
      </c>
      <c r="H185" s="26">
        <v>26.6</v>
      </c>
      <c r="I185" s="113" t="s">
        <v>281</v>
      </c>
      <c r="J185" s="114">
        <v>8.6999999999999993</v>
      </c>
      <c r="K185" s="27"/>
      <c r="L185" s="26"/>
      <c r="M185" s="113" t="s">
        <v>281</v>
      </c>
      <c r="N185" s="114">
        <v>8.6999999999999993</v>
      </c>
      <c r="O185" s="27" t="s">
        <v>270</v>
      </c>
      <c r="P185" s="26">
        <v>24.5</v>
      </c>
      <c r="Q185" s="27"/>
      <c r="R185" s="26"/>
      <c r="S185" s="27"/>
      <c r="T185" s="26"/>
      <c r="U185" s="27"/>
      <c r="V185" s="26"/>
      <c r="W185" s="113" t="s">
        <v>190</v>
      </c>
      <c r="X185" s="114">
        <v>4</v>
      </c>
      <c r="Y185" s="27" t="s">
        <v>270</v>
      </c>
      <c r="Z185" s="26">
        <v>24.5</v>
      </c>
      <c r="AA185" s="27" t="s">
        <v>270</v>
      </c>
      <c r="AB185" s="26">
        <v>24.5</v>
      </c>
      <c r="AC185" s="27"/>
      <c r="AD185" s="26"/>
      <c r="AE185" s="27" t="s">
        <v>270</v>
      </c>
      <c r="AF185" s="26">
        <v>24.5</v>
      </c>
      <c r="AG185" s="27"/>
      <c r="AH185" s="26"/>
      <c r="AI185" s="27"/>
      <c r="AJ185" s="26"/>
      <c r="AK185" s="27"/>
      <c r="AL185" s="26"/>
      <c r="AM185" s="27" t="s">
        <v>270</v>
      </c>
      <c r="AN185" s="26">
        <v>24.5</v>
      </c>
      <c r="AO185" s="27"/>
      <c r="AP185" s="26"/>
      <c r="AQ185" s="27"/>
      <c r="AR185" s="26"/>
      <c r="AS185" s="27"/>
      <c r="AT185" s="26"/>
    </row>
    <row r="186" spans="1:46" s="16" customFormat="1" x14ac:dyDescent="0.2">
      <c r="A186" s="12"/>
      <c r="B186" s="13"/>
      <c r="C186" s="14"/>
      <c r="E186" s="27"/>
      <c r="F186" s="26"/>
      <c r="G186" s="113" t="s">
        <v>190</v>
      </c>
      <c r="H186" s="114">
        <v>7</v>
      </c>
      <c r="I186" s="27"/>
      <c r="J186" s="26"/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</row>
    <row r="187" spans="1:46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</row>
    <row r="188" spans="1:46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>
        <f>SUM(H180:H187)</f>
        <v>205.1</v>
      </c>
      <c r="I188" s="18"/>
      <c r="J188" s="15">
        <f>SUM(J180:J187)</f>
        <v>190.89999999999998</v>
      </c>
      <c r="K188" s="17"/>
      <c r="L188" s="15">
        <f>SUM(L180:L187)</f>
        <v>132.10000000000002</v>
      </c>
      <c r="M188" s="17"/>
      <c r="N188" s="15">
        <f>SUM(N180:N187)</f>
        <v>168.79999999999998</v>
      </c>
      <c r="O188" s="17"/>
      <c r="P188" s="15">
        <f>SUM(P180:P187)</f>
        <v>214.3</v>
      </c>
      <c r="Q188" s="17"/>
      <c r="R188" s="15">
        <f>SUM(R180:R187)</f>
        <v>135.10000000000002</v>
      </c>
      <c r="S188" s="17"/>
      <c r="T188" s="15">
        <f>SUM(T180:T187)</f>
        <v>134.4</v>
      </c>
      <c r="U188" s="17"/>
      <c r="V188" s="15">
        <f>SUM(V180:V187)</f>
        <v>132.80000000000001</v>
      </c>
      <c r="W188" s="17"/>
      <c r="X188" s="15">
        <f>SUM(X180:X187)</f>
        <v>155.69999999999999</v>
      </c>
      <c r="Y188" s="17"/>
      <c r="Z188" s="15">
        <f>SUM(Z180:Z187)</f>
        <v>194.2</v>
      </c>
      <c r="AA188" s="17"/>
      <c r="AB188" s="15">
        <f>SUM(AB180:AB187)</f>
        <v>178.8</v>
      </c>
      <c r="AC188" s="17"/>
      <c r="AD188" s="15">
        <f>SUM(AD180:AD187)</f>
        <v>127.19999999999999</v>
      </c>
      <c r="AE188" s="17"/>
      <c r="AF188" s="15">
        <f>SUM(AF180:AF187)</f>
        <v>196.29999999999998</v>
      </c>
      <c r="AG188" s="17"/>
      <c r="AH188" s="15">
        <f>SUM(AH180:AH187)</f>
        <v>128.6</v>
      </c>
      <c r="AI188" s="17"/>
      <c r="AJ188" s="15">
        <f>SUM(AJ180:AJ187)</f>
        <v>87.2</v>
      </c>
      <c r="AK188" s="17"/>
      <c r="AL188" s="15">
        <f>SUM(AL180:AL187)</f>
        <v>100.5</v>
      </c>
      <c r="AM188" s="18"/>
      <c r="AN188" s="15">
        <f>SUM(AN180:AN187)</f>
        <v>196.29999999999998</v>
      </c>
      <c r="AO188" s="18"/>
      <c r="AP188" s="15">
        <f>SUM(AP180:AP187)</f>
        <v>132.10000000000002</v>
      </c>
      <c r="AQ188" s="17"/>
      <c r="AR188" s="15">
        <f>SUM(AR180:AR187)</f>
        <v>132.10000000000002</v>
      </c>
      <c r="AS188" s="17"/>
      <c r="AT188" s="15">
        <f>SUM(AT180:AT187)</f>
        <v>125.6</v>
      </c>
    </row>
    <row r="189" spans="1:46" x14ac:dyDescent="0.2">
      <c r="A189" s="12"/>
      <c r="B189" s="13"/>
      <c r="C189" s="14"/>
      <c r="E189" s="27"/>
      <c r="F189" s="26"/>
      <c r="G189" s="27"/>
      <c r="H189" s="26"/>
      <c r="I189" s="28"/>
      <c r="J189" s="26"/>
      <c r="K189" s="27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8"/>
      <c r="AN189" s="26"/>
      <c r="AO189" s="28"/>
      <c r="AP189" s="26"/>
      <c r="AQ189" s="27"/>
      <c r="AR189" s="26"/>
      <c r="AS189" s="27"/>
      <c r="AT189" s="26"/>
    </row>
    <row r="190" spans="1:46" s="16" customFormat="1" x14ac:dyDescent="0.2">
      <c r="A190" s="12"/>
      <c r="B190" s="13"/>
      <c r="C190" s="14"/>
      <c r="E190" s="27" t="s">
        <v>271</v>
      </c>
      <c r="F190" s="26">
        <v>27</v>
      </c>
      <c r="G190" s="113" t="s">
        <v>273</v>
      </c>
      <c r="H190" s="114">
        <v>7.4</v>
      </c>
      <c r="I190" s="113" t="s">
        <v>273</v>
      </c>
      <c r="J190" s="114">
        <v>7.4</v>
      </c>
      <c r="K190" s="115" t="s">
        <v>270</v>
      </c>
      <c r="L190" s="116">
        <v>52.8</v>
      </c>
      <c r="M190" s="27" t="s">
        <v>271</v>
      </c>
      <c r="N190" s="26">
        <v>27</v>
      </c>
      <c r="O190" s="27" t="s">
        <v>271</v>
      </c>
      <c r="P190" s="26">
        <v>27</v>
      </c>
      <c r="Q190" s="27" t="s">
        <v>270</v>
      </c>
      <c r="R190" s="26">
        <v>26.4</v>
      </c>
      <c r="S190" s="27" t="s">
        <v>270</v>
      </c>
      <c r="T190" s="26">
        <v>26.4</v>
      </c>
      <c r="U190" s="115" t="s">
        <v>271</v>
      </c>
      <c r="V190" s="116">
        <v>54</v>
      </c>
      <c r="W190" s="27" t="s">
        <v>271</v>
      </c>
      <c r="X190" s="26">
        <v>27</v>
      </c>
      <c r="Y190" s="113" t="s">
        <v>273</v>
      </c>
      <c r="Z190" s="114">
        <v>14.8</v>
      </c>
      <c r="AA190" s="27" t="s">
        <v>271</v>
      </c>
      <c r="AB190" s="26">
        <v>27</v>
      </c>
      <c r="AC190" s="27" t="s">
        <v>271</v>
      </c>
      <c r="AD190" s="26">
        <v>27</v>
      </c>
      <c r="AE190" s="113" t="s">
        <v>273</v>
      </c>
      <c r="AF190" s="114">
        <v>7.4</v>
      </c>
      <c r="AG190" s="27" t="s">
        <v>271</v>
      </c>
      <c r="AH190" s="26">
        <v>27</v>
      </c>
      <c r="AI190" s="27"/>
      <c r="AJ190" s="26"/>
      <c r="AK190" s="27" t="s">
        <v>271</v>
      </c>
      <c r="AL190" s="26">
        <v>27</v>
      </c>
      <c r="AM190" s="113" t="s">
        <v>273</v>
      </c>
      <c r="AN190" s="114">
        <v>7.4</v>
      </c>
      <c r="AO190" s="115" t="s">
        <v>270</v>
      </c>
      <c r="AP190" s="116">
        <v>52.8</v>
      </c>
      <c r="AQ190" s="115" t="s">
        <v>270</v>
      </c>
      <c r="AR190" s="116">
        <v>52.8</v>
      </c>
      <c r="AS190" s="27" t="s">
        <v>271</v>
      </c>
      <c r="AT190" s="26">
        <v>27</v>
      </c>
    </row>
    <row r="191" spans="1:46" s="16" customFormat="1" x14ac:dyDescent="0.2">
      <c r="A191" s="12"/>
      <c r="B191" s="13"/>
      <c r="C191" s="14"/>
      <c r="E191" s="27"/>
      <c r="F191" s="26"/>
      <c r="G191" s="27" t="s">
        <v>271</v>
      </c>
      <c r="H191" s="26">
        <v>27</v>
      </c>
      <c r="I191" s="27" t="s">
        <v>271</v>
      </c>
      <c r="J191" s="26">
        <v>27</v>
      </c>
      <c r="K191" s="27"/>
      <c r="L191" s="26"/>
      <c r="M191" s="27"/>
      <c r="N191" s="26"/>
      <c r="O191" s="27" t="s">
        <v>279</v>
      </c>
      <c r="P191" s="26">
        <v>30.7</v>
      </c>
      <c r="Q191" s="27"/>
      <c r="R191" s="26"/>
      <c r="S191" s="27"/>
      <c r="T191" s="26"/>
      <c r="U191" s="27"/>
      <c r="V191" s="26"/>
      <c r="W191" s="27"/>
      <c r="X191" s="26"/>
      <c r="Y191" s="27" t="s">
        <v>270</v>
      </c>
      <c r="Z191" s="26">
        <v>26.4</v>
      </c>
      <c r="AA191" s="27" t="s">
        <v>270</v>
      </c>
      <c r="AB191" s="26">
        <v>26.4</v>
      </c>
      <c r="AC191" s="27"/>
      <c r="AD191" s="26"/>
      <c r="AE191" s="27" t="s">
        <v>271</v>
      </c>
      <c r="AF191" s="26">
        <v>27</v>
      </c>
      <c r="AG191" s="27"/>
      <c r="AH191" s="26"/>
      <c r="AI191" s="27"/>
      <c r="AJ191" s="26"/>
      <c r="AK191" s="27"/>
      <c r="AL191" s="26"/>
      <c r="AM191" s="27" t="s">
        <v>271</v>
      </c>
      <c r="AN191" s="26">
        <v>27</v>
      </c>
      <c r="AO191" s="27"/>
      <c r="AP191" s="26"/>
      <c r="AQ191" s="27"/>
      <c r="AR191" s="26"/>
      <c r="AS191" s="27"/>
      <c r="AT191" s="26"/>
    </row>
    <row r="192" spans="1:46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 t="s">
        <v>270</v>
      </c>
      <c r="P192" s="26">
        <v>26.4</v>
      </c>
      <c r="Q192" s="27"/>
      <c r="R192" s="26"/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 t="s">
        <v>270</v>
      </c>
      <c r="AF192" s="26">
        <v>26.4</v>
      </c>
      <c r="AG192" s="27"/>
      <c r="AH192" s="26"/>
      <c r="AI192" s="27"/>
      <c r="AJ192" s="26"/>
      <c r="AK192" s="27"/>
      <c r="AL192" s="26"/>
      <c r="AM192" s="27" t="s">
        <v>270</v>
      </c>
      <c r="AN192" s="26">
        <v>26.4</v>
      </c>
      <c r="AO192" s="27"/>
      <c r="AP192" s="26"/>
      <c r="AQ192" s="27"/>
      <c r="AR192" s="26"/>
      <c r="AS192" s="27"/>
      <c r="AT192" s="26"/>
    </row>
    <row r="193" spans="1:46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</row>
    <row r="194" spans="1:46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>
        <f>SUM(H188:H193)</f>
        <v>239.5</v>
      </c>
      <c r="I194" s="18"/>
      <c r="J194" s="15">
        <f>SUM(J188:J193)</f>
        <v>225.29999999999998</v>
      </c>
      <c r="K194" s="17"/>
      <c r="L194" s="15">
        <f>SUM(L188:L193)</f>
        <v>184.90000000000003</v>
      </c>
      <c r="M194" s="17"/>
      <c r="N194" s="15">
        <f>SUM(N188:N193)</f>
        <v>195.79999999999998</v>
      </c>
      <c r="O194" s="17"/>
      <c r="P194" s="15">
        <f>SUM(P188:P193)</f>
        <v>298.39999999999998</v>
      </c>
      <c r="Q194" s="17"/>
      <c r="R194" s="15">
        <f>SUM(R188:R193)</f>
        <v>161.50000000000003</v>
      </c>
      <c r="S194" s="17"/>
      <c r="T194" s="15">
        <f>SUM(T188:T193)</f>
        <v>160.80000000000001</v>
      </c>
      <c r="U194" s="17"/>
      <c r="V194" s="15">
        <f>SUM(V188:V193)</f>
        <v>186.8</v>
      </c>
      <c r="W194" s="17"/>
      <c r="X194" s="15">
        <f>SUM(X188:X193)</f>
        <v>182.7</v>
      </c>
      <c r="Y194" s="17"/>
      <c r="Z194" s="15">
        <f>SUM(Z188:Z193)</f>
        <v>235.4</v>
      </c>
      <c r="AA194" s="17"/>
      <c r="AB194" s="15">
        <f>SUM(AB188:AB193)</f>
        <v>232.20000000000002</v>
      </c>
      <c r="AC194" s="17"/>
      <c r="AD194" s="15">
        <f>SUM(AD188:AD193)</f>
        <v>154.19999999999999</v>
      </c>
      <c r="AE194" s="17"/>
      <c r="AF194" s="15">
        <f>SUM(AF188:AF193)</f>
        <v>257.09999999999997</v>
      </c>
      <c r="AG194" s="17"/>
      <c r="AH194" s="15">
        <f>SUM(AH188:AH193)</f>
        <v>155.6</v>
      </c>
      <c r="AI194" s="17"/>
      <c r="AJ194" s="15">
        <f>SUM(AJ188:AJ193)</f>
        <v>87.2</v>
      </c>
      <c r="AK194" s="17"/>
      <c r="AL194" s="15">
        <f>SUM(AL188:AL193)</f>
        <v>127.5</v>
      </c>
      <c r="AM194" s="18"/>
      <c r="AN194" s="15">
        <f>SUM(AN188:AN193)</f>
        <v>257.09999999999997</v>
      </c>
      <c r="AO194" s="18"/>
      <c r="AP194" s="15">
        <f>SUM(AP188:AP193)</f>
        <v>184.90000000000003</v>
      </c>
      <c r="AQ194" s="17"/>
      <c r="AR194" s="15">
        <f>SUM(AR188:AR193)</f>
        <v>184.90000000000003</v>
      </c>
      <c r="AS194" s="17"/>
      <c r="AT194" s="15">
        <f>SUM(AT188:AT193)</f>
        <v>152.6</v>
      </c>
    </row>
    <row r="195" spans="1:46" x14ac:dyDescent="0.2">
      <c r="A195" s="12"/>
      <c r="B195" s="13"/>
      <c r="C195" s="14"/>
      <c r="E195" s="27"/>
      <c r="F195" s="26"/>
      <c r="G195" s="27"/>
      <c r="H195" s="26"/>
      <c r="I195" s="28"/>
      <c r="J195" s="26"/>
      <c r="K195" s="27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8"/>
      <c r="AN195" s="26"/>
      <c r="AO195" s="28"/>
      <c r="AP195" s="26"/>
      <c r="AQ195" s="27"/>
      <c r="AR195" s="26"/>
      <c r="AS195" s="27"/>
      <c r="AT195" s="26"/>
    </row>
    <row r="196" spans="1:46" s="16" customFormat="1" x14ac:dyDescent="0.2">
      <c r="A196" s="12"/>
      <c r="B196" s="13"/>
      <c r="C196" s="14"/>
      <c r="E196" s="27" t="s">
        <v>271</v>
      </c>
      <c r="F196" s="26">
        <v>22.6</v>
      </c>
      <c r="G196" s="27" t="s">
        <v>271</v>
      </c>
      <c r="H196" s="26">
        <v>22.6</v>
      </c>
      <c r="I196" s="27" t="s">
        <v>271</v>
      </c>
      <c r="J196" s="26">
        <v>22.6</v>
      </c>
      <c r="K196" s="27" t="s">
        <v>270</v>
      </c>
      <c r="L196" s="26">
        <v>32.799999999999997</v>
      </c>
      <c r="M196" s="27" t="s">
        <v>271</v>
      </c>
      <c r="N196" s="26">
        <v>22.6</v>
      </c>
      <c r="O196" s="27" t="s">
        <v>271</v>
      </c>
      <c r="P196" s="26">
        <v>22.6</v>
      </c>
      <c r="Q196" s="27" t="s">
        <v>270</v>
      </c>
      <c r="R196" s="26">
        <v>32.799999999999997</v>
      </c>
      <c r="S196" s="115" t="s">
        <v>270</v>
      </c>
      <c r="T196" s="116">
        <v>73.8</v>
      </c>
      <c r="U196" s="27" t="s">
        <v>271</v>
      </c>
      <c r="V196" s="26">
        <v>22.6</v>
      </c>
      <c r="W196" s="115" t="s">
        <v>271</v>
      </c>
      <c r="X196" s="116">
        <v>50.8</v>
      </c>
      <c r="Y196" s="27" t="s">
        <v>270</v>
      </c>
      <c r="Z196" s="26">
        <v>32.799999999999997</v>
      </c>
      <c r="AA196" s="27" t="s">
        <v>271</v>
      </c>
      <c r="AB196" s="26">
        <v>22.6</v>
      </c>
      <c r="AC196" s="27" t="s">
        <v>271</v>
      </c>
      <c r="AD196" s="26">
        <v>22.6</v>
      </c>
      <c r="AE196" s="115" t="s">
        <v>271</v>
      </c>
      <c r="AF196" s="116">
        <v>50.8</v>
      </c>
      <c r="AG196" s="115" t="s">
        <v>271</v>
      </c>
      <c r="AH196" s="116">
        <v>50.8</v>
      </c>
      <c r="AI196" s="27"/>
      <c r="AJ196" s="26"/>
      <c r="AK196" s="27" t="s">
        <v>271</v>
      </c>
      <c r="AL196" s="26">
        <v>22.6</v>
      </c>
      <c r="AM196" s="27" t="s">
        <v>271</v>
      </c>
      <c r="AN196" s="26">
        <v>22.6</v>
      </c>
      <c r="AO196" s="27" t="s">
        <v>270</v>
      </c>
      <c r="AP196" s="26">
        <v>32.799999999999997</v>
      </c>
      <c r="AQ196" s="27" t="s">
        <v>270</v>
      </c>
      <c r="AR196" s="26">
        <v>32.799999999999997</v>
      </c>
      <c r="AS196" s="115" t="s">
        <v>271</v>
      </c>
      <c r="AT196" s="116">
        <v>50.8</v>
      </c>
    </row>
    <row r="197" spans="1:46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113" t="s">
        <v>279</v>
      </c>
      <c r="P197" s="114">
        <v>12</v>
      </c>
      <c r="Q197" s="27"/>
      <c r="R197" s="26"/>
      <c r="S197" s="27"/>
      <c r="T197" s="26"/>
      <c r="U197" s="27"/>
      <c r="V197" s="26"/>
      <c r="W197" s="27"/>
      <c r="X197" s="26"/>
      <c r="Y197" s="27"/>
      <c r="Z197" s="26"/>
      <c r="AA197" s="27" t="s">
        <v>270</v>
      </c>
      <c r="AB197" s="26">
        <v>32.799999999999997</v>
      </c>
      <c r="AC197" s="27"/>
      <c r="AD197" s="26"/>
      <c r="AE197" s="27" t="s">
        <v>270</v>
      </c>
      <c r="AF197" s="26">
        <v>32.799999999999997</v>
      </c>
      <c r="AG197" s="27"/>
      <c r="AH197" s="26"/>
      <c r="AI197" s="27"/>
      <c r="AJ197" s="26"/>
      <c r="AK197" s="27"/>
      <c r="AL197" s="26"/>
      <c r="AM197" s="27" t="s">
        <v>270</v>
      </c>
      <c r="AN197" s="26">
        <v>32.799999999999997</v>
      </c>
      <c r="AO197" s="27"/>
      <c r="AP197" s="26"/>
      <c r="AQ197" s="27"/>
      <c r="AR197" s="26"/>
      <c r="AS197" s="27"/>
      <c r="AT197" s="26"/>
    </row>
    <row r="198" spans="1:46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 t="s">
        <v>270</v>
      </c>
      <c r="P198" s="26">
        <v>32.799999999999997</v>
      </c>
      <c r="Q198" s="27"/>
      <c r="R198" s="26"/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</row>
    <row r="199" spans="1:46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</row>
    <row r="200" spans="1:46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>
        <f>SUM(H194:H199)</f>
        <v>262.10000000000002</v>
      </c>
      <c r="I200" s="18"/>
      <c r="J200" s="15">
        <f>SUM(J194:J199)</f>
        <v>247.89999999999998</v>
      </c>
      <c r="K200" s="17"/>
      <c r="L200" s="15">
        <f>SUM(L194:L199)</f>
        <v>217.70000000000005</v>
      </c>
      <c r="M200" s="17"/>
      <c r="N200" s="15">
        <f>SUM(N194:N199)</f>
        <v>218.39999999999998</v>
      </c>
      <c r="O200" s="17"/>
      <c r="P200" s="15">
        <f>SUM(P194:P199)</f>
        <v>365.8</v>
      </c>
      <c r="Q200" s="17"/>
      <c r="R200" s="15">
        <f>SUM(R194:R199)</f>
        <v>194.3</v>
      </c>
      <c r="S200" s="17"/>
      <c r="T200" s="15">
        <f>SUM(T194:T199)</f>
        <v>234.60000000000002</v>
      </c>
      <c r="U200" s="17"/>
      <c r="V200" s="15">
        <f>SUM(V194:V199)</f>
        <v>209.4</v>
      </c>
      <c r="W200" s="17"/>
      <c r="X200" s="15">
        <f>SUM(X194:X199)</f>
        <v>233.5</v>
      </c>
      <c r="Y200" s="17"/>
      <c r="Z200" s="15">
        <f>SUM(Z194:Z199)</f>
        <v>268.2</v>
      </c>
      <c r="AA200" s="17"/>
      <c r="AB200" s="15">
        <f>SUM(AB194:AB199)</f>
        <v>287.60000000000002</v>
      </c>
      <c r="AC200" s="17"/>
      <c r="AD200" s="15">
        <f>SUM(AD194:AD199)</f>
        <v>176.79999999999998</v>
      </c>
      <c r="AE200" s="17"/>
      <c r="AF200" s="15">
        <f>SUM(AF194:AF199)</f>
        <v>340.7</v>
      </c>
      <c r="AG200" s="17"/>
      <c r="AH200" s="15">
        <f>SUM(AH194:AH199)</f>
        <v>206.39999999999998</v>
      </c>
      <c r="AI200" s="17"/>
      <c r="AJ200" s="15">
        <f>SUM(AJ194:AJ199)</f>
        <v>87.2</v>
      </c>
      <c r="AK200" s="17"/>
      <c r="AL200" s="15">
        <f>SUM(AL194:AL199)</f>
        <v>150.1</v>
      </c>
      <c r="AM200" s="18"/>
      <c r="AN200" s="15">
        <f>SUM(AN194:AN199)</f>
        <v>312.5</v>
      </c>
      <c r="AO200" s="18"/>
      <c r="AP200" s="15">
        <f>SUM(AP194:AP199)</f>
        <v>217.70000000000005</v>
      </c>
      <c r="AQ200" s="17"/>
      <c r="AR200" s="15">
        <f>SUM(AR194:AR199)</f>
        <v>217.70000000000005</v>
      </c>
      <c r="AS200" s="17"/>
      <c r="AT200" s="15">
        <f>SUM(AT194:AT199)</f>
        <v>203.39999999999998</v>
      </c>
    </row>
    <row r="201" spans="1:46" ht="13.5" customHeight="1" x14ac:dyDescent="0.2">
      <c r="A201" s="12"/>
      <c r="B201" s="13"/>
      <c r="C201" s="14"/>
      <c r="E201" s="27"/>
      <c r="F201" s="26"/>
      <c r="G201" s="27"/>
      <c r="H201" s="26"/>
      <c r="I201" s="28"/>
      <c r="J201" s="26"/>
      <c r="K201" s="27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8"/>
      <c r="AN201" s="26"/>
      <c r="AO201" s="28"/>
      <c r="AP201" s="26"/>
      <c r="AQ201" s="27"/>
      <c r="AR201" s="26"/>
      <c r="AS201" s="27"/>
      <c r="AT201" s="26"/>
    </row>
    <row r="202" spans="1:46" s="16" customFormat="1" x14ac:dyDescent="0.2">
      <c r="A202" s="12"/>
      <c r="B202" s="13"/>
      <c r="C202" s="14"/>
      <c r="E202" s="117" t="s">
        <v>271</v>
      </c>
      <c r="F202" s="118">
        <v>91.2</v>
      </c>
      <c r="G202" s="117" t="s">
        <v>271</v>
      </c>
      <c r="H202" s="118">
        <v>48.5</v>
      </c>
      <c r="I202" s="117" t="s">
        <v>271</v>
      </c>
      <c r="J202" s="118">
        <v>48.5</v>
      </c>
      <c r="K202" s="113" t="s">
        <v>270</v>
      </c>
      <c r="L202" s="114">
        <v>9.4</v>
      </c>
      <c r="M202" s="117" t="s">
        <v>271</v>
      </c>
      <c r="N202" s="118">
        <v>48.5</v>
      </c>
      <c r="O202" s="117" t="s">
        <v>271</v>
      </c>
      <c r="P202" s="118">
        <v>48.5</v>
      </c>
      <c r="Q202" s="113" t="s">
        <v>270</v>
      </c>
      <c r="R202" s="114">
        <v>9.4</v>
      </c>
      <c r="S202" s="113" t="s">
        <v>270</v>
      </c>
      <c r="T202" s="114">
        <v>9.4</v>
      </c>
      <c r="U202" s="117" t="s">
        <v>271</v>
      </c>
      <c r="V202" s="118">
        <v>48.5</v>
      </c>
      <c r="W202" s="117" t="s">
        <v>271</v>
      </c>
      <c r="X202" s="118">
        <v>48.5</v>
      </c>
      <c r="Y202" s="113" t="s">
        <v>270</v>
      </c>
      <c r="Z202" s="114">
        <v>9.4</v>
      </c>
      <c r="AA202" s="117" t="s">
        <v>271</v>
      </c>
      <c r="AB202" s="118">
        <v>48.5</v>
      </c>
      <c r="AC202" s="117" t="s">
        <v>271</v>
      </c>
      <c r="AD202" s="118">
        <v>91.2</v>
      </c>
      <c r="AE202" s="117" t="s">
        <v>271</v>
      </c>
      <c r="AF202" s="118">
        <v>48.5</v>
      </c>
      <c r="AG202" s="117" t="s">
        <v>271</v>
      </c>
      <c r="AH202" s="118">
        <v>48.5</v>
      </c>
      <c r="AI202" s="27"/>
      <c r="AJ202" s="26"/>
      <c r="AK202" s="117" t="s">
        <v>271</v>
      </c>
      <c r="AL202" s="118">
        <v>91.2</v>
      </c>
      <c r="AM202" s="117" t="s">
        <v>271</v>
      </c>
      <c r="AN202" s="118">
        <v>91.2</v>
      </c>
      <c r="AO202" s="113" t="s">
        <v>270</v>
      </c>
      <c r="AP202" s="114">
        <v>9.4</v>
      </c>
      <c r="AQ202" s="113" t="s">
        <v>270</v>
      </c>
      <c r="AR202" s="114">
        <v>9.4</v>
      </c>
      <c r="AS202" s="117" t="s">
        <v>271</v>
      </c>
      <c r="AT202" s="118">
        <v>48.5</v>
      </c>
    </row>
    <row r="203" spans="1:46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113" t="s">
        <v>270</v>
      </c>
      <c r="P203" s="114">
        <v>23.5</v>
      </c>
      <c r="Q203" s="27"/>
      <c r="R203" s="26"/>
      <c r="S203" s="27"/>
      <c r="T203" s="26"/>
      <c r="U203" s="27"/>
      <c r="V203" s="26"/>
      <c r="W203" s="27"/>
      <c r="X203" s="26"/>
      <c r="Y203" s="27"/>
      <c r="Z203" s="26"/>
      <c r="AA203" s="113" t="s">
        <v>270</v>
      </c>
      <c r="AB203" s="114">
        <v>9.4</v>
      </c>
      <c r="AC203" s="27"/>
      <c r="AD203" s="26"/>
      <c r="AE203" s="113" t="s">
        <v>270</v>
      </c>
      <c r="AF203" s="114">
        <v>9.4</v>
      </c>
      <c r="AG203" s="27"/>
      <c r="AH203" s="26"/>
      <c r="AI203" s="27"/>
      <c r="AJ203" s="26"/>
      <c r="AK203" s="27"/>
      <c r="AL203" s="26"/>
      <c r="AM203" s="113" t="s">
        <v>270</v>
      </c>
      <c r="AN203" s="114">
        <v>9.4</v>
      </c>
      <c r="AO203" s="27"/>
      <c r="AP203" s="26"/>
      <c r="AQ203" s="27"/>
      <c r="AR203" s="26"/>
      <c r="AS203" s="27"/>
      <c r="AT203" s="26"/>
    </row>
    <row r="204" spans="1:46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</row>
    <row r="205" spans="1:46" s="10" customFormat="1" ht="12.75" x14ac:dyDescent="0.2">
      <c r="A205" s="19"/>
      <c r="B205" s="20"/>
      <c r="C205" s="22" t="s">
        <v>47</v>
      </c>
      <c r="D205" s="23"/>
      <c r="E205" s="24"/>
      <c r="F205" s="25">
        <f>SUM(F200:F204)</f>
        <v>275.5</v>
      </c>
      <c r="G205" s="24"/>
      <c r="H205" s="25">
        <f>SUM(H200:H204)</f>
        <v>310.60000000000002</v>
      </c>
      <c r="I205" s="24"/>
      <c r="J205" s="25">
        <f>SUM(J200:J204)</f>
        <v>296.39999999999998</v>
      </c>
      <c r="K205" s="24"/>
      <c r="L205" s="25">
        <f>SUM(L200:L204)</f>
        <v>227.10000000000005</v>
      </c>
      <c r="M205" s="24"/>
      <c r="N205" s="25">
        <f>SUM(N200:N204)</f>
        <v>266.89999999999998</v>
      </c>
      <c r="O205" s="24"/>
      <c r="P205" s="25">
        <f>SUM(P200:P204)</f>
        <v>437.8</v>
      </c>
      <c r="Q205" s="24"/>
      <c r="R205" s="25">
        <f>SUM(R200:R204)</f>
        <v>203.70000000000002</v>
      </c>
      <c r="S205" s="24"/>
      <c r="T205" s="25">
        <f>SUM(T200:T204)</f>
        <v>244.00000000000003</v>
      </c>
      <c r="U205" s="24"/>
      <c r="V205" s="25">
        <f>SUM(V200:V204)</f>
        <v>257.89999999999998</v>
      </c>
      <c r="W205" s="24"/>
      <c r="X205" s="25">
        <f>SUM(X200:X204)</f>
        <v>282</v>
      </c>
      <c r="Y205" s="24"/>
      <c r="Z205" s="25">
        <f>SUM(Z200:Z204)</f>
        <v>277.59999999999997</v>
      </c>
      <c r="AA205" s="24"/>
      <c r="AB205" s="25">
        <f>SUM(AB200:AB204)</f>
        <v>345.5</v>
      </c>
      <c r="AC205" s="24"/>
      <c r="AD205" s="25">
        <f>SUM(AD200:AD204)</f>
        <v>268</v>
      </c>
      <c r="AE205" s="24"/>
      <c r="AF205" s="25">
        <f>SUM(AF200:AF204)</f>
        <v>398.59999999999997</v>
      </c>
      <c r="AG205" s="24"/>
      <c r="AH205" s="25">
        <f>SUM(AH200:AH204)</f>
        <v>254.89999999999998</v>
      </c>
      <c r="AI205" s="24"/>
      <c r="AJ205" s="25">
        <f>SUM(AJ200:AJ204)</f>
        <v>87.2</v>
      </c>
      <c r="AK205" s="24"/>
      <c r="AL205" s="25">
        <f>SUM(AL200:AL204)</f>
        <v>241.3</v>
      </c>
      <c r="AM205" s="24"/>
      <c r="AN205" s="25">
        <f>SUM(AN200:AN204)</f>
        <v>413.09999999999997</v>
      </c>
      <c r="AO205" s="24"/>
      <c r="AP205" s="25">
        <f>SUM(AP200:AP204)</f>
        <v>227.10000000000005</v>
      </c>
      <c r="AQ205" s="24"/>
      <c r="AR205" s="25">
        <f>SUM(AR200:AR204)</f>
        <v>227.10000000000005</v>
      </c>
      <c r="AS205" s="24"/>
      <c r="AT205" s="25">
        <f>SUM(AT200:AT204)</f>
        <v>251.89999999999998</v>
      </c>
    </row>
    <row r="206" spans="1:46" x14ac:dyDescent="0.2">
      <c r="A206" s="12"/>
      <c r="B206" s="13"/>
      <c r="C206" s="14"/>
      <c r="E206" s="29"/>
      <c r="F206" s="30"/>
      <c r="G206" s="29"/>
      <c r="H206" s="30"/>
      <c r="I206" s="31"/>
      <c r="J206" s="30"/>
      <c r="K206" s="29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31"/>
      <c r="AN206" s="30"/>
      <c r="AO206" s="31"/>
      <c r="AP206" s="30"/>
      <c r="AQ206" s="29"/>
      <c r="AR206" s="30"/>
      <c r="AS206" s="29"/>
      <c r="AT206" s="30"/>
    </row>
    <row r="207" spans="1:46" x14ac:dyDescent="0.2">
      <c r="A207" s="12"/>
      <c r="B207" s="13"/>
      <c r="C207" s="14"/>
    </row>
    <row r="208" spans="1:46" x14ac:dyDescent="0.2">
      <c r="A208" s="124">
        <v>46076</v>
      </c>
      <c r="B208" s="125">
        <v>500</v>
      </c>
      <c r="C208" s="126" t="s">
        <v>52</v>
      </c>
      <c r="E208" s="113" t="s">
        <v>274</v>
      </c>
      <c r="F208" s="114">
        <v>6.7</v>
      </c>
      <c r="G208" s="27" t="s">
        <v>224</v>
      </c>
      <c r="H208" s="26">
        <v>25.2</v>
      </c>
      <c r="I208" s="27" t="s">
        <v>224</v>
      </c>
      <c r="J208" s="26">
        <v>25.2</v>
      </c>
      <c r="K208" s="27" t="s">
        <v>224</v>
      </c>
      <c r="L208" s="26">
        <v>25.2</v>
      </c>
      <c r="M208" s="27" t="s">
        <v>252</v>
      </c>
      <c r="N208" s="26">
        <v>33.700000000000003</v>
      </c>
      <c r="O208" s="113" t="s">
        <v>274</v>
      </c>
      <c r="P208" s="114">
        <v>6.7</v>
      </c>
      <c r="Q208" s="27" t="s">
        <v>224</v>
      </c>
      <c r="R208" s="26">
        <v>25.2</v>
      </c>
      <c r="S208" s="113" t="s">
        <v>274</v>
      </c>
      <c r="T208" s="114">
        <v>6.7</v>
      </c>
      <c r="U208" s="113" t="s">
        <v>274</v>
      </c>
      <c r="V208" s="114">
        <v>6.7</v>
      </c>
      <c r="W208" s="113" t="s">
        <v>189</v>
      </c>
      <c r="X208" s="114">
        <v>-8.5</v>
      </c>
      <c r="Y208" s="113" t="s">
        <v>274</v>
      </c>
      <c r="Z208" s="114">
        <v>6.7</v>
      </c>
      <c r="AA208" s="113" t="s">
        <v>274</v>
      </c>
      <c r="AB208" s="114">
        <v>6.7</v>
      </c>
      <c r="AC208" s="27" t="s">
        <v>224</v>
      </c>
      <c r="AD208" s="26">
        <v>25.2</v>
      </c>
      <c r="AE208" s="27" t="s">
        <v>224</v>
      </c>
      <c r="AF208" s="26">
        <v>25.2</v>
      </c>
      <c r="AG208" s="27" t="s">
        <v>224</v>
      </c>
      <c r="AH208" s="26">
        <v>25.2</v>
      </c>
      <c r="AI208" s="27" t="s">
        <v>224</v>
      </c>
      <c r="AJ208" s="26">
        <v>25.2</v>
      </c>
      <c r="AK208" s="27" t="s">
        <v>224</v>
      </c>
      <c r="AL208" s="26">
        <v>25.2</v>
      </c>
      <c r="AM208" s="113" t="s">
        <v>274</v>
      </c>
      <c r="AN208" s="114">
        <v>6.7</v>
      </c>
      <c r="AO208" s="113" t="s">
        <v>189</v>
      </c>
      <c r="AP208" s="114">
        <v>-8.5</v>
      </c>
      <c r="AQ208" s="113" t="s">
        <v>274</v>
      </c>
      <c r="AR208" s="114">
        <v>6.7</v>
      </c>
      <c r="AS208" s="113" t="s">
        <v>274</v>
      </c>
      <c r="AT208" s="114">
        <v>6.7</v>
      </c>
    </row>
    <row r="209" spans="1:46" x14ac:dyDescent="0.2">
      <c r="A209" s="12"/>
      <c r="B209" s="13"/>
      <c r="C209" s="14"/>
      <c r="E209" s="27" t="s">
        <v>290</v>
      </c>
      <c r="F209" s="26">
        <v>28.4</v>
      </c>
      <c r="G209" s="113" t="s">
        <v>189</v>
      </c>
      <c r="H209" s="114">
        <v>-8.5</v>
      </c>
      <c r="I209" s="113" t="s">
        <v>189</v>
      </c>
      <c r="J209" s="114">
        <v>-8.5</v>
      </c>
      <c r="K209" s="113" t="s">
        <v>189</v>
      </c>
      <c r="L209" s="114">
        <v>-8.5</v>
      </c>
      <c r="M209" s="113" t="s">
        <v>229</v>
      </c>
      <c r="N209" s="114">
        <v>4.8</v>
      </c>
      <c r="O209" s="113" t="s">
        <v>189</v>
      </c>
      <c r="P209" s="114">
        <v>-8.5</v>
      </c>
      <c r="Q209" s="113" t="s">
        <v>189</v>
      </c>
      <c r="R209" s="114">
        <v>-8.5</v>
      </c>
      <c r="S209" s="27" t="s">
        <v>253</v>
      </c>
      <c r="T209" s="26">
        <v>31.8</v>
      </c>
      <c r="U209" s="27" t="s">
        <v>224</v>
      </c>
      <c r="V209" s="26">
        <v>25.2</v>
      </c>
      <c r="W209" s="113" t="s">
        <v>200</v>
      </c>
      <c r="X209" s="114">
        <v>2</v>
      </c>
      <c r="Y209" s="113" t="s">
        <v>291</v>
      </c>
      <c r="Z209" s="114">
        <v>6.8</v>
      </c>
      <c r="AA209" s="27" t="s">
        <v>224</v>
      </c>
      <c r="AB209" s="26">
        <v>25.2</v>
      </c>
      <c r="AC209" s="27" t="s">
        <v>256</v>
      </c>
      <c r="AD209" s="26">
        <v>28.7</v>
      </c>
      <c r="AE209" s="113" t="s">
        <v>189</v>
      </c>
      <c r="AF209" s="114">
        <v>-8.5</v>
      </c>
      <c r="AG209" s="113" t="s">
        <v>189</v>
      </c>
      <c r="AH209" s="114">
        <v>-8.5</v>
      </c>
      <c r="AI209" s="113" t="s">
        <v>228</v>
      </c>
      <c r="AJ209" s="114">
        <v>1.5</v>
      </c>
      <c r="AK209" s="113" t="s">
        <v>189</v>
      </c>
      <c r="AL209" s="114">
        <v>-8.5</v>
      </c>
      <c r="AM209" s="113" t="s">
        <v>189</v>
      </c>
      <c r="AN209" s="114">
        <v>-8.5</v>
      </c>
      <c r="AO209" s="27" t="s">
        <v>290</v>
      </c>
      <c r="AP209" s="26">
        <v>28.4</v>
      </c>
      <c r="AQ209" s="27" t="s">
        <v>224</v>
      </c>
      <c r="AR209" s="26">
        <v>25.2</v>
      </c>
      <c r="AS209" s="113" t="s">
        <v>189</v>
      </c>
      <c r="AT209" s="114">
        <v>-8.5</v>
      </c>
    </row>
    <row r="210" spans="1:46" x14ac:dyDescent="0.2">
      <c r="A210" s="12"/>
      <c r="B210" s="13"/>
      <c r="C210" s="14"/>
      <c r="E210" s="113" t="s">
        <v>200</v>
      </c>
      <c r="F210" s="114">
        <v>2</v>
      </c>
      <c r="G210" s="113" t="s">
        <v>212</v>
      </c>
      <c r="H210" s="114">
        <v>8.4</v>
      </c>
      <c r="I210" s="113" t="s">
        <v>228</v>
      </c>
      <c r="J210" s="114">
        <v>1.5</v>
      </c>
      <c r="K210" s="27" t="s">
        <v>254</v>
      </c>
      <c r="L210" s="26">
        <v>27.4</v>
      </c>
      <c r="M210" s="113" t="s">
        <v>200</v>
      </c>
      <c r="N210" s="114">
        <v>2</v>
      </c>
      <c r="O210" s="113" t="s">
        <v>228</v>
      </c>
      <c r="P210" s="114">
        <v>1.5</v>
      </c>
      <c r="Q210" s="113" t="s">
        <v>228</v>
      </c>
      <c r="R210" s="114">
        <v>1.5</v>
      </c>
      <c r="S210" s="113" t="s">
        <v>189</v>
      </c>
      <c r="T210" s="114">
        <v>-8.5</v>
      </c>
      <c r="U210" s="113" t="s">
        <v>189</v>
      </c>
      <c r="V210" s="114">
        <v>-8.5</v>
      </c>
      <c r="W210" s="113" t="s">
        <v>292</v>
      </c>
      <c r="X210" s="114">
        <v>2.1</v>
      </c>
      <c r="Y210" s="113" t="s">
        <v>189</v>
      </c>
      <c r="Z210" s="114">
        <v>-8.5</v>
      </c>
      <c r="AA210" s="27" t="s">
        <v>256</v>
      </c>
      <c r="AB210" s="26">
        <v>28.7</v>
      </c>
      <c r="AC210" s="113" t="s">
        <v>200</v>
      </c>
      <c r="AD210" s="114">
        <v>2</v>
      </c>
      <c r="AE210" s="113" t="s">
        <v>228</v>
      </c>
      <c r="AF210" s="114">
        <v>1.5</v>
      </c>
      <c r="AG210" s="27" t="s">
        <v>290</v>
      </c>
      <c r="AH210" s="26">
        <v>28.4</v>
      </c>
      <c r="AI210" s="27" t="s">
        <v>256</v>
      </c>
      <c r="AJ210" s="26">
        <v>28.7</v>
      </c>
      <c r="AK210" s="113" t="s">
        <v>228</v>
      </c>
      <c r="AL210" s="114">
        <v>1.5</v>
      </c>
      <c r="AM210" s="113" t="s">
        <v>228</v>
      </c>
      <c r="AN210" s="114">
        <v>1.5</v>
      </c>
      <c r="AO210" s="27" t="s">
        <v>201</v>
      </c>
      <c r="AP210" s="26">
        <v>29.8</v>
      </c>
      <c r="AQ210" s="113" t="s">
        <v>189</v>
      </c>
      <c r="AR210" s="114">
        <v>-8.5</v>
      </c>
      <c r="AS210" s="27" t="s">
        <v>254</v>
      </c>
      <c r="AT210" s="26">
        <v>27.4</v>
      </c>
    </row>
    <row r="211" spans="1:46" x14ac:dyDescent="0.2">
      <c r="A211" s="12"/>
      <c r="B211" s="13"/>
      <c r="C211" s="14"/>
      <c r="E211" s="113" t="s">
        <v>220</v>
      </c>
      <c r="F211" s="114">
        <v>6.9</v>
      </c>
      <c r="G211" s="27" t="s">
        <v>254</v>
      </c>
      <c r="H211" s="26">
        <v>27.4</v>
      </c>
      <c r="I211" s="27" t="s">
        <v>256</v>
      </c>
      <c r="J211" s="26">
        <v>28.7</v>
      </c>
      <c r="K211" s="27" t="s">
        <v>290</v>
      </c>
      <c r="L211" s="26">
        <v>28.4</v>
      </c>
      <c r="M211" s="113" t="s">
        <v>220</v>
      </c>
      <c r="N211" s="114">
        <v>6.9</v>
      </c>
      <c r="O211" s="113" t="s">
        <v>229</v>
      </c>
      <c r="P211" s="114">
        <v>4.8</v>
      </c>
      <c r="Q211" s="27" t="s">
        <v>256</v>
      </c>
      <c r="R211" s="26">
        <v>28.7</v>
      </c>
      <c r="S211" s="113" t="s">
        <v>228</v>
      </c>
      <c r="T211" s="114">
        <v>1.5</v>
      </c>
      <c r="U211" s="27" t="s">
        <v>173</v>
      </c>
      <c r="V211" s="26">
        <v>26.2</v>
      </c>
      <c r="W211" s="27" t="s">
        <v>201</v>
      </c>
      <c r="X211" s="26">
        <v>29.8</v>
      </c>
      <c r="Y211" s="113" t="s">
        <v>212</v>
      </c>
      <c r="Z211" s="114">
        <v>8.4</v>
      </c>
      <c r="AA211" s="27" t="s">
        <v>172</v>
      </c>
      <c r="AB211" s="26">
        <v>28.8</v>
      </c>
      <c r="AC211" s="27" t="s">
        <v>201</v>
      </c>
      <c r="AD211" s="26">
        <v>29.8</v>
      </c>
      <c r="AE211" s="113" t="s">
        <v>200</v>
      </c>
      <c r="AF211" s="114">
        <v>2</v>
      </c>
      <c r="AG211" s="113" t="s">
        <v>200</v>
      </c>
      <c r="AH211" s="114">
        <v>2</v>
      </c>
      <c r="AI211" s="27" t="s">
        <v>201</v>
      </c>
      <c r="AJ211" s="26">
        <v>29.8</v>
      </c>
      <c r="AK211" s="27" t="s">
        <v>254</v>
      </c>
      <c r="AL211" s="26">
        <v>27.4</v>
      </c>
      <c r="AM211" s="113" t="s">
        <v>229</v>
      </c>
      <c r="AN211" s="114">
        <v>4.8</v>
      </c>
      <c r="AO211" s="27" t="s">
        <v>173</v>
      </c>
      <c r="AP211" s="26">
        <v>26.2</v>
      </c>
      <c r="AQ211" s="27" t="s">
        <v>254</v>
      </c>
      <c r="AR211" s="26">
        <v>27.4</v>
      </c>
      <c r="AS211" s="113" t="s">
        <v>229</v>
      </c>
      <c r="AT211" s="114">
        <v>4.8</v>
      </c>
    </row>
    <row r="212" spans="1:46" x14ac:dyDescent="0.2">
      <c r="A212" s="12"/>
      <c r="B212" s="13"/>
      <c r="C212" s="14"/>
      <c r="E212" s="27" t="s">
        <v>201</v>
      </c>
      <c r="F212" s="26">
        <v>29.8</v>
      </c>
      <c r="G212" s="113" t="s">
        <v>200</v>
      </c>
      <c r="H212" s="114">
        <v>2</v>
      </c>
      <c r="I212" s="113" t="s">
        <v>200</v>
      </c>
      <c r="J212" s="114">
        <v>2</v>
      </c>
      <c r="K212" s="27" t="s">
        <v>173</v>
      </c>
      <c r="L212" s="26">
        <v>26.2</v>
      </c>
      <c r="M212" s="27" t="s">
        <v>201</v>
      </c>
      <c r="N212" s="26">
        <v>29.8</v>
      </c>
      <c r="O212" s="27" t="s">
        <v>173</v>
      </c>
      <c r="P212" s="26">
        <v>26.2</v>
      </c>
      <c r="Q212" s="113" t="s">
        <v>220</v>
      </c>
      <c r="R212" s="114">
        <v>6.9</v>
      </c>
      <c r="S212" s="27" t="s">
        <v>173</v>
      </c>
      <c r="T212" s="26">
        <v>26.2</v>
      </c>
      <c r="U212" s="113" t="s">
        <v>289</v>
      </c>
      <c r="V212" s="114">
        <v>9.6</v>
      </c>
      <c r="W212" s="27" t="s">
        <v>173</v>
      </c>
      <c r="X212" s="26">
        <v>26.2</v>
      </c>
      <c r="Y212" s="113" t="s">
        <v>229</v>
      </c>
      <c r="Z212" s="114">
        <v>4.8</v>
      </c>
      <c r="AA212" s="27" t="s">
        <v>201</v>
      </c>
      <c r="AB212" s="26">
        <v>29.8</v>
      </c>
      <c r="AC212" s="27" t="s">
        <v>173</v>
      </c>
      <c r="AD212" s="26">
        <v>26.2</v>
      </c>
      <c r="AE212" s="113" t="s">
        <v>220</v>
      </c>
      <c r="AF212" s="114">
        <v>6.9</v>
      </c>
      <c r="AG212" s="113" t="s">
        <v>289</v>
      </c>
      <c r="AH212" s="114">
        <v>9.6</v>
      </c>
      <c r="AI212" s="27" t="s">
        <v>173</v>
      </c>
      <c r="AJ212" s="26">
        <v>26.2</v>
      </c>
      <c r="AK212" s="27" t="s">
        <v>173</v>
      </c>
      <c r="AL212" s="26">
        <v>26.2</v>
      </c>
      <c r="AM212" s="27" t="s">
        <v>173</v>
      </c>
      <c r="AN212" s="26">
        <v>26.2</v>
      </c>
      <c r="AO212" s="113" t="s">
        <v>289</v>
      </c>
      <c r="AP212" s="114">
        <v>9.6</v>
      </c>
      <c r="AQ212" s="113" t="s">
        <v>229</v>
      </c>
      <c r="AR212" s="114">
        <v>4.8</v>
      </c>
      <c r="AS212" s="113" t="s">
        <v>200</v>
      </c>
      <c r="AT212" s="114">
        <v>2</v>
      </c>
    </row>
    <row r="213" spans="1:46" x14ac:dyDescent="0.2">
      <c r="A213" s="12"/>
      <c r="B213" s="13"/>
      <c r="C213" s="14"/>
      <c r="E213" s="27" t="s">
        <v>288</v>
      </c>
      <c r="F213" s="26">
        <v>30.3</v>
      </c>
      <c r="G213" s="27" t="s">
        <v>288</v>
      </c>
      <c r="H213" s="26">
        <v>30.3</v>
      </c>
      <c r="I213" s="27" t="s">
        <v>201</v>
      </c>
      <c r="J213" s="26">
        <v>29.8</v>
      </c>
      <c r="K213" s="27" t="s">
        <v>288</v>
      </c>
      <c r="L213" s="26">
        <v>30.3</v>
      </c>
      <c r="M213" s="27" t="s">
        <v>288</v>
      </c>
      <c r="N213" s="26">
        <v>30.3</v>
      </c>
      <c r="O213" s="27" t="s">
        <v>288</v>
      </c>
      <c r="P213" s="26">
        <v>30.3</v>
      </c>
      <c r="Q213" s="113" t="s">
        <v>289</v>
      </c>
      <c r="R213" s="114">
        <v>9.6</v>
      </c>
      <c r="S213" s="27" t="s">
        <v>288</v>
      </c>
      <c r="T213" s="26">
        <v>30.3</v>
      </c>
      <c r="U213" s="27" t="s">
        <v>288</v>
      </c>
      <c r="V213" s="26">
        <v>30.3</v>
      </c>
      <c r="W213" s="27" t="s">
        <v>288</v>
      </c>
      <c r="X213" s="26">
        <v>30.3</v>
      </c>
      <c r="Y213" s="27" t="s">
        <v>288</v>
      </c>
      <c r="Z213" s="26">
        <v>30.3</v>
      </c>
      <c r="AA213" s="27" t="s">
        <v>288</v>
      </c>
      <c r="AB213" s="26">
        <v>30.3</v>
      </c>
      <c r="AC213" s="27" t="s">
        <v>288</v>
      </c>
      <c r="AD213" s="26">
        <v>30.3</v>
      </c>
      <c r="AE213" s="27" t="s">
        <v>201</v>
      </c>
      <c r="AF213" s="26">
        <v>29.8</v>
      </c>
      <c r="AG213" s="27" t="s">
        <v>288</v>
      </c>
      <c r="AH213" s="26">
        <v>30.3</v>
      </c>
      <c r="AI213" s="27" t="s">
        <v>288</v>
      </c>
      <c r="AJ213" s="26">
        <v>30.3</v>
      </c>
      <c r="AK213" s="27" t="s">
        <v>288</v>
      </c>
      <c r="AL213" s="26">
        <v>30.3</v>
      </c>
      <c r="AM213" s="27" t="s">
        <v>288</v>
      </c>
      <c r="AN213" s="26">
        <v>30.3</v>
      </c>
      <c r="AO213" s="27" t="s">
        <v>288</v>
      </c>
      <c r="AP213" s="26">
        <v>30.3</v>
      </c>
      <c r="AQ213" s="27" t="s">
        <v>288</v>
      </c>
      <c r="AR213" s="26">
        <v>30.3</v>
      </c>
      <c r="AS213" s="27" t="s">
        <v>288</v>
      </c>
      <c r="AT213" s="26">
        <v>30.3</v>
      </c>
    </row>
    <row r="214" spans="1:46" x14ac:dyDescent="0.2">
      <c r="A214" s="12"/>
      <c r="B214" s="13"/>
      <c r="C214" s="14"/>
      <c r="E214" s="27"/>
      <c r="F214" s="26"/>
      <c r="G214" s="27"/>
      <c r="H214" s="26"/>
      <c r="I214" s="28"/>
      <c r="J214" s="26"/>
      <c r="K214" s="27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8"/>
      <c r="AN214" s="26"/>
      <c r="AO214" s="28"/>
      <c r="AP214" s="26"/>
      <c r="AQ214" s="27"/>
      <c r="AR214" s="26"/>
      <c r="AS214" s="27"/>
      <c r="AT214" s="26"/>
    </row>
    <row r="215" spans="1:46" x14ac:dyDescent="0.2">
      <c r="A215" s="12"/>
      <c r="B215" s="13"/>
      <c r="C215" s="14"/>
      <c r="E215" s="27"/>
      <c r="F215" s="15">
        <f>SUM(F208:F213)</f>
        <v>104.1</v>
      </c>
      <c r="G215" s="27"/>
      <c r="H215" s="15">
        <f>SUM(H208:H213)</f>
        <v>84.8</v>
      </c>
      <c r="I215" s="28"/>
      <c r="J215" s="15">
        <f>SUM(J208:J213)</f>
        <v>78.7</v>
      </c>
      <c r="K215" s="27"/>
      <c r="L215" s="15">
        <f>SUM(L208:L213)</f>
        <v>129</v>
      </c>
      <c r="M215" s="27"/>
      <c r="N215" s="15">
        <f>SUM(N208:N213)</f>
        <v>107.5</v>
      </c>
      <c r="O215" s="27"/>
      <c r="P215" s="15">
        <f>SUM(P208:P213)</f>
        <v>61</v>
      </c>
      <c r="Q215" s="27"/>
      <c r="R215" s="15">
        <f>SUM(R208:R213)</f>
        <v>63.4</v>
      </c>
      <c r="S215" s="27"/>
      <c r="T215" s="15">
        <f>SUM(T208:T213)</f>
        <v>88</v>
      </c>
      <c r="U215" s="27"/>
      <c r="V215" s="15">
        <f>SUM(V208:V213)</f>
        <v>89.5</v>
      </c>
      <c r="W215" s="27"/>
      <c r="X215" s="15">
        <f>SUM(X208:X213)</f>
        <v>81.899999999999991</v>
      </c>
      <c r="Y215" s="27"/>
      <c r="Z215" s="15">
        <f>SUM(Z208:Z213)</f>
        <v>48.5</v>
      </c>
      <c r="AA215" s="27"/>
      <c r="AB215" s="15">
        <f>SUM(AB208:AB213)</f>
        <v>149.5</v>
      </c>
      <c r="AC215" s="27"/>
      <c r="AD215" s="15">
        <f>SUM(AD208:AD213)</f>
        <v>142.20000000000002</v>
      </c>
      <c r="AE215" s="27"/>
      <c r="AF215" s="15">
        <f>SUM(AF208:AF213)</f>
        <v>56.900000000000006</v>
      </c>
      <c r="AG215" s="27"/>
      <c r="AH215" s="15">
        <f>SUM(AH208:AH213)</f>
        <v>87</v>
      </c>
      <c r="AI215" s="27"/>
      <c r="AJ215" s="15">
        <f>SUM(AJ208:AJ213)</f>
        <v>141.70000000000002</v>
      </c>
      <c r="AK215" s="27"/>
      <c r="AL215" s="15">
        <f>SUM(AL208:AL213)</f>
        <v>102.1</v>
      </c>
      <c r="AM215" s="28"/>
      <c r="AN215" s="15">
        <f>SUM(AN208:AN213)</f>
        <v>61</v>
      </c>
      <c r="AO215" s="28"/>
      <c r="AP215" s="15">
        <f>SUM(AP208:AP213)</f>
        <v>115.8</v>
      </c>
      <c r="AQ215" s="27"/>
      <c r="AR215" s="15">
        <f>SUM(AR208:AR213)</f>
        <v>85.899999999999991</v>
      </c>
      <c r="AS215" s="27"/>
      <c r="AT215" s="15">
        <f>SUM(AT208:AT213)</f>
        <v>62.7</v>
      </c>
    </row>
    <row r="216" spans="1:46" x14ac:dyDescent="0.2">
      <c r="A216" s="12"/>
      <c r="B216" s="13"/>
      <c r="C216" s="14"/>
      <c r="E216" s="27"/>
      <c r="F216" s="15"/>
      <c r="G216" s="27"/>
      <c r="H216" s="15"/>
      <c r="I216" s="28"/>
      <c r="J216" s="15"/>
      <c r="K216" s="27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8"/>
      <c r="AN216" s="15"/>
      <c r="AO216" s="28"/>
      <c r="AP216" s="15"/>
      <c r="AQ216" s="27"/>
      <c r="AR216" s="15"/>
      <c r="AS216" s="27"/>
      <c r="AT216" s="15"/>
    </row>
    <row r="217" spans="1:46" s="16" customFormat="1" x14ac:dyDescent="0.2">
      <c r="A217" s="12"/>
      <c r="B217" s="13"/>
      <c r="C217" s="14"/>
      <c r="E217" s="27"/>
      <c r="F217" s="26"/>
      <c r="G217" s="27" t="s">
        <v>224</v>
      </c>
      <c r="H217" s="26">
        <v>29.8</v>
      </c>
      <c r="I217" s="27" t="s">
        <v>224</v>
      </c>
      <c r="J217" s="26">
        <v>29.8</v>
      </c>
      <c r="K217" s="27" t="s">
        <v>224</v>
      </c>
      <c r="L217" s="26">
        <v>29.8</v>
      </c>
      <c r="M217" s="27" t="s">
        <v>252</v>
      </c>
      <c r="N217" s="26">
        <v>42.1</v>
      </c>
      <c r="O217" s="27"/>
      <c r="P217" s="26"/>
      <c r="Q217" s="27" t="s">
        <v>224</v>
      </c>
      <c r="R217" s="26">
        <v>29.8</v>
      </c>
      <c r="S217" s="27"/>
      <c r="T217" s="26"/>
      <c r="U217" s="27"/>
      <c r="V217" s="26"/>
      <c r="W217" s="27"/>
      <c r="X217" s="26"/>
      <c r="Y217" s="27"/>
      <c r="Z217" s="26"/>
      <c r="AA217" s="27"/>
      <c r="AB217" s="26"/>
      <c r="AC217" s="27" t="s">
        <v>224</v>
      </c>
      <c r="AD217" s="26">
        <v>29.8</v>
      </c>
      <c r="AE217" s="27" t="s">
        <v>224</v>
      </c>
      <c r="AF217" s="26">
        <v>29.8</v>
      </c>
      <c r="AG217" s="27" t="s">
        <v>224</v>
      </c>
      <c r="AH217" s="26">
        <v>29.8</v>
      </c>
      <c r="AI217" s="27" t="s">
        <v>224</v>
      </c>
      <c r="AJ217" s="26">
        <v>29.8</v>
      </c>
      <c r="AK217" s="27" t="s">
        <v>224</v>
      </c>
      <c r="AL217" s="26">
        <v>29.8</v>
      </c>
      <c r="AM217" s="27"/>
      <c r="AN217" s="26"/>
      <c r="AO217" s="27"/>
      <c r="AP217" s="26"/>
      <c r="AQ217" s="27"/>
      <c r="AR217" s="26"/>
      <c r="AS217" s="27"/>
      <c r="AT217" s="26"/>
    </row>
    <row r="218" spans="1:46" s="16" customFormat="1" x14ac:dyDescent="0.2">
      <c r="A218" s="12"/>
      <c r="B218" s="13"/>
      <c r="C218" s="14"/>
      <c r="E218" s="113" t="s">
        <v>290</v>
      </c>
      <c r="F218" s="114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 t="s">
        <v>253</v>
      </c>
      <c r="T218" s="26">
        <v>49.5</v>
      </c>
      <c r="U218" s="27" t="s">
        <v>224</v>
      </c>
      <c r="V218" s="26">
        <v>29.8</v>
      </c>
      <c r="W218" s="27"/>
      <c r="X218" s="26"/>
      <c r="Y218" s="27"/>
      <c r="Z218" s="26"/>
      <c r="AA218" s="27" t="s">
        <v>224</v>
      </c>
      <c r="AB218" s="26">
        <v>29.8</v>
      </c>
      <c r="AC218" s="113" t="s">
        <v>256</v>
      </c>
      <c r="AD218" s="114">
        <v>-2.5</v>
      </c>
      <c r="AE218" s="27"/>
      <c r="AF218" s="26"/>
      <c r="AG218" s="27"/>
      <c r="AH218" s="26"/>
      <c r="AI218" s="27"/>
      <c r="AJ218" s="26"/>
      <c r="AK218" s="27"/>
      <c r="AL218" s="26"/>
      <c r="AM218" s="27"/>
      <c r="AN218" s="26"/>
      <c r="AO218" s="113" t="s">
        <v>290</v>
      </c>
      <c r="AP218" s="114">
        <v>4.7</v>
      </c>
      <c r="AQ218" s="27" t="s">
        <v>224</v>
      </c>
      <c r="AR218" s="26">
        <v>29.8</v>
      </c>
      <c r="AS218" s="27"/>
      <c r="AT218" s="26"/>
    </row>
    <row r="219" spans="1:46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113" t="s">
        <v>254</v>
      </c>
      <c r="L219" s="114">
        <v>11.9</v>
      </c>
      <c r="M219" s="27"/>
      <c r="N219" s="26"/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113" t="s">
        <v>256</v>
      </c>
      <c r="AB219" s="114">
        <v>-2.5</v>
      </c>
      <c r="AC219" s="27"/>
      <c r="AD219" s="26"/>
      <c r="AE219" s="27"/>
      <c r="AF219" s="26"/>
      <c r="AG219" s="113" t="s">
        <v>290</v>
      </c>
      <c r="AH219" s="114">
        <v>4.7</v>
      </c>
      <c r="AI219" s="113" t="s">
        <v>256</v>
      </c>
      <c r="AJ219" s="114">
        <v>-2.5</v>
      </c>
      <c r="AK219" s="27"/>
      <c r="AL219" s="26"/>
      <c r="AM219" s="27"/>
      <c r="AN219" s="26"/>
      <c r="AO219" s="27" t="s">
        <v>201</v>
      </c>
      <c r="AP219" s="26">
        <v>22.2</v>
      </c>
      <c r="AQ219" s="27"/>
      <c r="AR219" s="26"/>
      <c r="AS219" s="113" t="s">
        <v>254</v>
      </c>
      <c r="AT219" s="114">
        <v>11.9</v>
      </c>
    </row>
    <row r="220" spans="1:46" s="16" customFormat="1" x14ac:dyDescent="0.2">
      <c r="A220" s="12"/>
      <c r="B220" s="13"/>
      <c r="C220" s="14"/>
      <c r="E220" s="27"/>
      <c r="F220" s="26"/>
      <c r="G220" s="113" t="s">
        <v>254</v>
      </c>
      <c r="H220" s="114">
        <v>11.9</v>
      </c>
      <c r="I220" s="113" t="s">
        <v>256</v>
      </c>
      <c r="J220" s="114">
        <v>-2.5</v>
      </c>
      <c r="K220" s="113" t="s">
        <v>290</v>
      </c>
      <c r="L220" s="114">
        <v>4.7</v>
      </c>
      <c r="M220" s="27"/>
      <c r="N220" s="26"/>
      <c r="O220" s="27"/>
      <c r="P220" s="26"/>
      <c r="Q220" s="113" t="s">
        <v>256</v>
      </c>
      <c r="R220" s="114">
        <v>-2.5</v>
      </c>
      <c r="S220" s="27"/>
      <c r="T220" s="26"/>
      <c r="U220" s="27" t="s">
        <v>173</v>
      </c>
      <c r="V220" s="26">
        <v>31.5</v>
      </c>
      <c r="W220" s="27" t="s">
        <v>201</v>
      </c>
      <c r="X220" s="26">
        <v>22.2</v>
      </c>
      <c r="Y220" s="27"/>
      <c r="Z220" s="26"/>
      <c r="AA220" s="27" t="s">
        <v>172</v>
      </c>
      <c r="AB220" s="26">
        <v>29.3</v>
      </c>
      <c r="AC220" s="27" t="s">
        <v>201</v>
      </c>
      <c r="AD220" s="26">
        <v>22.2</v>
      </c>
      <c r="AE220" s="27"/>
      <c r="AF220" s="26"/>
      <c r="AG220" s="27"/>
      <c r="AH220" s="26"/>
      <c r="AI220" s="27" t="s">
        <v>201</v>
      </c>
      <c r="AJ220" s="26">
        <v>22.2</v>
      </c>
      <c r="AK220" s="113" t="s">
        <v>254</v>
      </c>
      <c r="AL220" s="114">
        <v>11.9</v>
      </c>
      <c r="AM220" s="27"/>
      <c r="AN220" s="26"/>
      <c r="AO220" s="27" t="s">
        <v>173</v>
      </c>
      <c r="AP220" s="26">
        <v>31.5</v>
      </c>
      <c r="AQ220" s="113" t="s">
        <v>254</v>
      </c>
      <c r="AR220" s="114">
        <v>11.9</v>
      </c>
      <c r="AS220" s="27"/>
      <c r="AT220" s="26"/>
    </row>
    <row r="221" spans="1:46" s="16" customFormat="1" x14ac:dyDescent="0.2">
      <c r="A221" s="12"/>
      <c r="B221" s="13"/>
      <c r="C221" s="14"/>
      <c r="E221" s="27" t="s">
        <v>201</v>
      </c>
      <c r="F221" s="26">
        <v>22.2</v>
      </c>
      <c r="G221" s="27"/>
      <c r="H221" s="26"/>
      <c r="I221" s="27"/>
      <c r="J221" s="26"/>
      <c r="K221" s="27" t="s">
        <v>173</v>
      </c>
      <c r="L221" s="26">
        <v>31.5</v>
      </c>
      <c r="M221" s="27" t="s">
        <v>201</v>
      </c>
      <c r="N221" s="26">
        <v>22.2</v>
      </c>
      <c r="O221" s="27" t="s">
        <v>173</v>
      </c>
      <c r="P221" s="26">
        <v>31.5</v>
      </c>
      <c r="Q221" s="27"/>
      <c r="R221" s="26"/>
      <c r="S221" s="27" t="s">
        <v>173</v>
      </c>
      <c r="T221" s="26">
        <v>31.5</v>
      </c>
      <c r="U221" s="27"/>
      <c r="V221" s="26"/>
      <c r="W221" s="27" t="s">
        <v>173</v>
      </c>
      <c r="X221" s="26">
        <v>31.5</v>
      </c>
      <c r="Y221" s="27"/>
      <c r="Z221" s="26"/>
      <c r="AA221" s="27" t="s">
        <v>201</v>
      </c>
      <c r="AB221" s="26">
        <v>22.2</v>
      </c>
      <c r="AC221" s="27" t="s">
        <v>173</v>
      </c>
      <c r="AD221" s="26">
        <v>31.5</v>
      </c>
      <c r="AE221" s="27"/>
      <c r="AF221" s="26"/>
      <c r="AG221" s="27"/>
      <c r="AH221" s="26"/>
      <c r="AI221" s="27" t="s">
        <v>173</v>
      </c>
      <c r="AJ221" s="26">
        <v>31.5</v>
      </c>
      <c r="AK221" s="27" t="s">
        <v>173</v>
      </c>
      <c r="AL221" s="26">
        <v>31.5</v>
      </c>
      <c r="AM221" s="27" t="s">
        <v>173</v>
      </c>
      <c r="AN221" s="26">
        <v>31.5</v>
      </c>
      <c r="AO221" s="27"/>
      <c r="AP221" s="26"/>
      <c r="AQ221" s="27"/>
      <c r="AR221" s="26"/>
      <c r="AS221" s="27"/>
      <c r="AT221" s="26"/>
    </row>
    <row r="222" spans="1:46" s="16" customFormat="1" x14ac:dyDescent="0.2">
      <c r="A222" s="12"/>
      <c r="B222" s="13"/>
      <c r="C222" s="14"/>
      <c r="E222" s="113" t="s">
        <v>288</v>
      </c>
      <c r="F222" s="114">
        <v>2.9</v>
      </c>
      <c r="G222" s="113" t="s">
        <v>288</v>
      </c>
      <c r="H222" s="114">
        <v>2.9</v>
      </c>
      <c r="I222" s="27" t="s">
        <v>201</v>
      </c>
      <c r="J222" s="26">
        <v>22.2</v>
      </c>
      <c r="K222" s="113" t="s">
        <v>288</v>
      </c>
      <c r="L222" s="114">
        <v>2.9</v>
      </c>
      <c r="M222" s="113" t="s">
        <v>288</v>
      </c>
      <c r="N222" s="114">
        <v>5.0999999999999996</v>
      </c>
      <c r="O222" s="113" t="s">
        <v>288</v>
      </c>
      <c r="P222" s="114">
        <v>2.9</v>
      </c>
      <c r="Q222" s="27"/>
      <c r="R222" s="26"/>
      <c r="S222" s="113" t="s">
        <v>288</v>
      </c>
      <c r="T222" s="114">
        <v>2.9</v>
      </c>
      <c r="U222" s="113" t="s">
        <v>288</v>
      </c>
      <c r="V222" s="114">
        <v>2.9</v>
      </c>
      <c r="W222" s="113" t="s">
        <v>288</v>
      </c>
      <c r="X222" s="114">
        <v>2.9</v>
      </c>
      <c r="Y222" s="113" t="s">
        <v>288</v>
      </c>
      <c r="Z222" s="114">
        <v>2.9</v>
      </c>
      <c r="AA222" s="113" t="s">
        <v>288</v>
      </c>
      <c r="AB222" s="114">
        <v>2.9</v>
      </c>
      <c r="AC222" s="113" t="s">
        <v>288</v>
      </c>
      <c r="AD222" s="114">
        <v>2.9</v>
      </c>
      <c r="AE222" s="27" t="s">
        <v>201</v>
      </c>
      <c r="AF222" s="26">
        <v>22.2</v>
      </c>
      <c r="AG222" s="113" t="s">
        <v>288</v>
      </c>
      <c r="AH222" s="114">
        <v>2.9</v>
      </c>
      <c r="AI222" s="113" t="s">
        <v>288</v>
      </c>
      <c r="AJ222" s="114">
        <v>2.9</v>
      </c>
      <c r="AK222" s="113" t="s">
        <v>288</v>
      </c>
      <c r="AL222" s="114">
        <v>2.9</v>
      </c>
      <c r="AM222" s="113" t="s">
        <v>288</v>
      </c>
      <c r="AN222" s="114">
        <v>2.9</v>
      </c>
      <c r="AO222" s="113" t="s">
        <v>288</v>
      </c>
      <c r="AP222" s="114">
        <v>2.9</v>
      </c>
      <c r="AQ222" s="113" t="s">
        <v>288</v>
      </c>
      <c r="AR222" s="114">
        <v>2.9</v>
      </c>
      <c r="AS222" s="113" t="s">
        <v>288</v>
      </c>
      <c r="AT222" s="114">
        <v>2.9</v>
      </c>
    </row>
    <row r="223" spans="1:46" x14ac:dyDescent="0.2">
      <c r="A223" s="12"/>
      <c r="B223" s="13"/>
      <c r="C223" s="14"/>
      <c r="E223" s="27"/>
      <c r="F223" s="26"/>
      <c r="G223" s="27"/>
      <c r="H223" s="26"/>
      <c r="I223" s="28"/>
      <c r="J223" s="26"/>
      <c r="K223" s="27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8"/>
      <c r="AN223" s="26"/>
      <c r="AO223" s="28"/>
      <c r="AP223" s="26"/>
      <c r="AQ223" s="27"/>
      <c r="AR223" s="26"/>
      <c r="AS223" s="27"/>
      <c r="AT223" s="26"/>
    </row>
    <row r="224" spans="1:46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>
        <f>SUM(H215:H223)</f>
        <v>129.4</v>
      </c>
      <c r="I224" s="18"/>
      <c r="J224" s="15">
        <f>SUM(J215:J223)</f>
        <v>128.19999999999999</v>
      </c>
      <c r="K224" s="17"/>
      <c r="L224" s="15">
        <f>SUM(L215:L223)</f>
        <v>209.8</v>
      </c>
      <c r="M224" s="17"/>
      <c r="N224" s="15">
        <f>SUM(N215:N223)</f>
        <v>176.89999999999998</v>
      </c>
      <c r="O224" s="17"/>
      <c r="P224" s="15">
        <f>SUM(P215:P223)</f>
        <v>95.4</v>
      </c>
      <c r="Q224" s="17"/>
      <c r="R224" s="15">
        <f>SUM(R215:R223)</f>
        <v>90.7</v>
      </c>
      <c r="S224" s="17"/>
      <c r="T224" s="15">
        <f>SUM(T215:T223)</f>
        <v>171.9</v>
      </c>
      <c r="U224" s="17"/>
      <c r="V224" s="15">
        <f>SUM(V215:V223)</f>
        <v>153.70000000000002</v>
      </c>
      <c r="W224" s="17"/>
      <c r="X224" s="15">
        <f>SUM(X215:X223)</f>
        <v>138.5</v>
      </c>
      <c r="Y224" s="17"/>
      <c r="Z224" s="15">
        <f>SUM(Z215:Z223)</f>
        <v>51.4</v>
      </c>
      <c r="AA224" s="17"/>
      <c r="AB224" s="15">
        <f>SUM(AB215:AB223)</f>
        <v>231.20000000000002</v>
      </c>
      <c r="AC224" s="17"/>
      <c r="AD224" s="15">
        <f>SUM(AD215:AD223)</f>
        <v>226.10000000000002</v>
      </c>
      <c r="AE224" s="17"/>
      <c r="AF224" s="15">
        <f>SUM(AF215:AF223)</f>
        <v>108.9</v>
      </c>
      <c r="AG224" s="17"/>
      <c r="AH224" s="15">
        <f>SUM(AH215:AH223)</f>
        <v>124.4</v>
      </c>
      <c r="AI224" s="17"/>
      <c r="AJ224" s="15">
        <f>SUM(AJ215:AJ223)</f>
        <v>225.60000000000002</v>
      </c>
      <c r="AK224" s="17"/>
      <c r="AL224" s="15">
        <f>SUM(AL215:AL223)</f>
        <v>178.20000000000002</v>
      </c>
      <c r="AM224" s="18"/>
      <c r="AN224" s="15">
        <f>SUM(AN215:AN223)</f>
        <v>95.4</v>
      </c>
      <c r="AO224" s="18"/>
      <c r="AP224" s="15">
        <f>SUM(AP215:AP223)</f>
        <v>177.1</v>
      </c>
      <c r="AQ224" s="17"/>
      <c r="AR224" s="15">
        <f>SUM(AR215:AR223)</f>
        <v>130.5</v>
      </c>
      <c r="AS224" s="17"/>
      <c r="AT224" s="15">
        <f>SUM(AT215:AT223)</f>
        <v>77.500000000000014</v>
      </c>
    </row>
    <row r="225" spans="1:46" x14ac:dyDescent="0.2">
      <c r="A225" s="12"/>
      <c r="B225" s="13"/>
      <c r="C225" s="14"/>
      <c r="E225" s="27"/>
      <c r="F225" s="26"/>
      <c r="G225" s="27"/>
      <c r="H225" s="26"/>
      <c r="I225" s="28"/>
      <c r="J225" s="26"/>
      <c r="K225" s="27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8"/>
      <c r="AN225" s="26"/>
      <c r="AO225" s="28"/>
      <c r="AP225" s="26"/>
      <c r="AQ225" s="27"/>
      <c r="AR225" s="26"/>
      <c r="AS225" s="27"/>
      <c r="AT225" s="26"/>
    </row>
    <row r="226" spans="1:46" s="16" customFormat="1" x14ac:dyDescent="0.2">
      <c r="A226" s="12"/>
      <c r="B226" s="13"/>
      <c r="C226" s="14"/>
      <c r="E226" s="27" t="s">
        <v>201</v>
      </c>
      <c r="F226" s="26">
        <v>31</v>
      </c>
      <c r="G226" s="115" t="s">
        <v>224</v>
      </c>
      <c r="H226" s="116">
        <v>69</v>
      </c>
      <c r="I226" s="27" t="s">
        <v>224</v>
      </c>
      <c r="J226" s="26">
        <v>34.5</v>
      </c>
      <c r="K226" s="27" t="s">
        <v>224</v>
      </c>
      <c r="L226" s="26">
        <v>34.5</v>
      </c>
      <c r="M226" s="27" t="s">
        <v>252</v>
      </c>
      <c r="N226" s="26">
        <v>32.200000000000003</v>
      </c>
      <c r="O226" s="113" t="s">
        <v>173</v>
      </c>
      <c r="P226" s="114">
        <v>17.600000000000001</v>
      </c>
      <c r="Q226" s="115" t="s">
        <v>224</v>
      </c>
      <c r="R226" s="116">
        <v>69</v>
      </c>
      <c r="S226" s="113" t="s">
        <v>253</v>
      </c>
      <c r="T226" s="114">
        <v>5.5</v>
      </c>
      <c r="U226" s="27" t="s">
        <v>224</v>
      </c>
      <c r="V226" s="26">
        <v>34.5</v>
      </c>
      <c r="W226" s="27" t="s">
        <v>201</v>
      </c>
      <c r="X226" s="26">
        <v>31</v>
      </c>
      <c r="Y226" s="27"/>
      <c r="Z226" s="26"/>
      <c r="AA226" s="27" t="s">
        <v>224</v>
      </c>
      <c r="AB226" s="26">
        <v>34.5</v>
      </c>
      <c r="AC226" s="27" t="s">
        <v>224</v>
      </c>
      <c r="AD226" s="26">
        <v>34.5</v>
      </c>
      <c r="AE226" s="27" t="s">
        <v>224</v>
      </c>
      <c r="AF226" s="26">
        <v>34.5</v>
      </c>
      <c r="AG226" s="27" t="s">
        <v>224</v>
      </c>
      <c r="AH226" s="26">
        <v>34.5</v>
      </c>
      <c r="AI226" s="27" t="s">
        <v>224</v>
      </c>
      <c r="AJ226" s="26">
        <v>34.5</v>
      </c>
      <c r="AK226" s="115" t="s">
        <v>224</v>
      </c>
      <c r="AL226" s="116">
        <v>69</v>
      </c>
      <c r="AM226" s="113" t="s">
        <v>173</v>
      </c>
      <c r="AN226" s="114">
        <v>8.8000000000000007</v>
      </c>
      <c r="AO226" s="115" t="s">
        <v>201</v>
      </c>
      <c r="AP226" s="116">
        <v>62</v>
      </c>
      <c r="AQ226" s="27" t="s">
        <v>224</v>
      </c>
      <c r="AR226" s="26">
        <v>34.5</v>
      </c>
      <c r="AS226" s="27"/>
      <c r="AT226" s="26"/>
    </row>
    <row r="227" spans="1:46" s="16" customFormat="1" x14ac:dyDescent="0.2">
      <c r="A227" s="12"/>
      <c r="B227" s="13"/>
      <c r="C227" s="14"/>
      <c r="E227" s="27"/>
      <c r="F227" s="26"/>
      <c r="G227" s="27"/>
      <c r="H227" s="26"/>
      <c r="I227" s="115" t="s">
        <v>201</v>
      </c>
      <c r="J227" s="116">
        <v>62</v>
      </c>
      <c r="K227" s="113" t="s">
        <v>173</v>
      </c>
      <c r="L227" s="114">
        <v>8.8000000000000007</v>
      </c>
      <c r="M227" s="27" t="s">
        <v>201</v>
      </c>
      <c r="N227" s="26">
        <v>31</v>
      </c>
      <c r="O227" s="27"/>
      <c r="P227" s="26"/>
      <c r="Q227" s="27"/>
      <c r="R227" s="26"/>
      <c r="S227" s="113" t="s">
        <v>173</v>
      </c>
      <c r="T227" s="114">
        <v>8.8000000000000007</v>
      </c>
      <c r="U227" s="113" t="s">
        <v>173</v>
      </c>
      <c r="V227" s="114">
        <v>8.8000000000000007</v>
      </c>
      <c r="W227" s="113" t="s">
        <v>173</v>
      </c>
      <c r="X227" s="114">
        <v>8.8000000000000007</v>
      </c>
      <c r="Y227" s="27"/>
      <c r="Z227" s="26"/>
      <c r="AA227" s="27" t="s">
        <v>172</v>
      </c>
      <c r="AB227" s="26">
        <v>26.6</v>
      </c>
      <c r="AC227" s="27" t="s">
        <v>201</v>
      </c>
      <c r="AD227" s="26">
        <v>31</v>
      </c>
      <c r="AE227" s="27" t="s">
        <v>201</v>
      </c>
      <c r="AF227" s="26">
        <v>31</v>
      </c>
      <c r="AG227" s="27"/>
      <c r="AH227" s="26"/>
      <c r="AI227" s="27" t="s">
        <v>201</v>
      </c>
      <c r="AJ227" s="26">
        <v>31</v>
      </c>
      <c r="AK227" s="113" t="s">
        <v>173</v>
      </c>
      <c r="AL227" s="114">
        <v>8.8000000000000007</v>
      </c>
      <c r="AM227" s="27"/>
      <c r="AN227" s="26"/>
      <c r="AO227" s="113" t="s">
        <v>173</v>
      </c>
      <c r="AP227" s="114">
        <v>8.8000000000000007</v>
      </c>
      <c r="AQ227" s="27"/>
      <c r="AR227" s="26"/>
      <c r="AS227" s="27"/>
      <c r="AT227" s="26"/>
    </row>
    <row r="228" spans="1:46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 t="s">
        <v>201</v>
      </c>
      <c r="AB228" s="26">
        <v>31</v>
      </c>
      <c r="AC228" s="113" t="s">
        <v>173</v>
      </c>
      <c r="AD228" s="114">
        <v>8.8000000000000007</v>
      </c>
      <c r="AE228" s="27"/>
      <c r="AF228" s="26"/>
      <c r="AG228" s="27"/>
      <c r="AH228" s="26"/>
      <c r="AI228" s="113" t="s">
        <v>173</v>
      </c>
      <c r="AJ228" s="114">
        <v>8.8000000000000007</v>
      </c>
      <c r="AK228" s="27"/>
      <c r="AL228" s="26"/>
      <c r="AM228" s="27"/>
      <c r="AN228" s="26"/>
      <c r="AO228" s="27"/>
      <c r="AP228" s="26"/>
      <c r="AQ228" s="27"/>
      <c r="AR228" s="26"/>
      <c r="AS228" s="27"/>
      <c r="AT228" s="26"/>
    </row>
    <row r="229" spans="1:46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</row>
    <row r="230" spans="1:46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>
        <f>SUM(H224:H229)</f>
        <v>198.4</v>
      </c>
      <c r="I230" s="18"/>
      <c r="J230" s="15">
        <f>SUM(J224:J229)</f>
        <v>224.7</v>
      </c>
      <c r="K230" s="17"/>
      <c r="L230" s="15">
        <f>SUM(L224:L229)</f>
        <v>253.10000000000002</v>
      </c>
      <c r="M230" s="17"/>
      <c r="N230" s="15">
        <f>SUM(N224:N229)</f>
        <v>240.09999999999997</v>
      </c>
      <c r="O230" s="17"/>
      <c r="P230" s="15">
        <f>SUM(P224:P229)</f>
        <v>113</v>
      </c>
      <c r="Q230" s="17"/>
      <c r="R230" s="15">
        <f>SUM(R224:R229)</f>
        <v>159.69999999999999</v>
      </c>
      <c r="S230" s="17"/>
      <c r="T230" s="15">
        <f>SUM(T224:T229)</f>
        <v>186.20000000000002</v>
      </c>
      <c r="U230" s="17"/>
      <c r="V230" s="15">
        <f>SUM(V224:V229)</f>
        <v>197.00000000000003</v>
      </c>
      <c r="W230" s="17"/>
      <c r="X230" s="15">
        <f>SUM(X224:X229)</f>
        <v>178.3</v>
      </c>
      <c r="Y230" s="17"/>
      <c r="Z230" s="15">
        <f>SUM(Z224:Z229)</f>
        <v>51.4</v>
      </c>
      <c r="AA230" s="17"/>
      <c r="AB230" s="15">
        <f>SUM(AB224:AB229)</f>
        <v>323.30000000000007</v>
      </c>
      <c r="AC230" s="17"/>
      <c r="AD230" s="15">
        <f>SUM(AD224:AD229)</f>
        <v>300.40000000000003</v>
      </c>
      <c r="AE230" s="17"/>
      <c r="AF230" s="15">
        <f>SUM(AF224:AF229)</f>
        <v>174.4</v>
      </c>
      <c r="AG230" s="17"/>
      <c r="AH230" s="15">
        <f>SUM(AH224:AH229)</f>
        <v>158.9</v>
      </c>
      <c r="AI230" s="17"/>
      <c r="AJ230" s="15">
        <f>SUM(AJ224:AJ229)</f>
        <v>299.90000000000003</v>
      </c>
      <c r="AK230" s="17"/>
      <c r="AL230" s="15">
        <f>SUM(AL224:AL229)</f>
        <v>256</v>
      </c>
      <c r="AM230" s="18"/>
      <c r="AN230" s="15">
        <f>SUM(AN224:AN229)</f>
        <v>104.2</v>
      </c>
      <c r="AO230" s="18"/>
      <c r="AP230" s="15">
        <f>SUM(AP224:AP229)</f>
        <v>247.9</v>
      </c>
      <c r="AQ230" s="17"/>
      <c r="AR230" s="15">
        <f>SUM(AR224:AR229)</f>
        <v>165</v>
      </c>
      <c r="AS230" s="17"/>
      <c r="AT230" s="15">
        <f>SUM(AT224:AT229)</f>
        <v>77.500000000000014</v>
      </c>
    </row>
    <row r="231" spans="1:46" x14ac:dyDescent="0.2">
      <c r="A231" s="12"/>
      <c r="B231" s="13"/>
      <c r="C231" s="14"/>
      <c r="E231" s="27"/>
      <c r="F231" s="26"/>
      <c r="G231" s="27"/>
      <c r="H231" s="26"/>
      <c r="I231" s="28"/>
      <c r="J231" s="26"/>
      <c r="K231" s="27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8"/>
      <c r="AN231" s="26"/>
      <c r="AO231" s="28"/>
      <c r="AP231" s="26"/>
      <c r="AQ231" s="27"/>
      <c r="AR231" s="26"/>
      <c r="AS231" s="27"/>
      <c r="AT231" s="26"/>
    </row>
    <row r="232" spans="1:46" s="16" customFormat="1" x14ac:dyDescent="0.2">
      <c r="A232" s="12"/>
      <c r="B232" s="13"/>
      <c r="C232" s="14"/>
      <c r="E232" s="27" t="s">
        <v>201</v>
      </c>
      <c r="F232" s="26">
        <v>24.9</v>
      </c>
      <c r="G232" s="27" t="s">
        <v>224</v>
      </c>
      <c r="H232" s="26">
        <v>26.9</v>
      </c>
      <c r="I232" s="27" t="s">
        <v>224</v>
      </c>
      <c r="J232" s="26">
        <v>26.9</v>
      </c>
      <c r="K232" s="115" t="s">
        <v>224</v>
      </c>
      <c r="L232" s="116">
        <v>60.5</v>
      </c>
      <c r="M232" s="113" t="s">
        <v>252</v>
      </c>
      <c r="N232" s="114">
        <v>10</v>
      </c>
      <c r="O232" s="27"/>
      <c r="P232" s="26"/>
      <c r="Q232" s="27" t="s">
        <v>224</v>
      </c>
      <c r="R232" s="26">
        <v>26.9</v>
      </c>
      <c r="S232" s="27"/>
      <c r="T232" s="26"/>
      <c r="U232" s="115" t="s">
        <v>224</v>
      </c>
      <c r="V232" s="116">
        <v>60.5</v>
      </c>
      <c r="W232" s="115" t="s">
        <v>201</v>
      </c>
      <c r="X232" s="116">
        <v>56</v>
      </c>
      <c r="Y232" s="27"/>
      <c r="Z232" s="26"/>
      <c r="AA232" s="27" t="s">
        <v>224</v>
      </c>
      <c r="AB232" s="26">
        <v>26.9</v>
      </c>
      <c r="AC232" s="27" t="s">
        <v>224</v>
      </c>
      <c r="AD232" s="26">
        <v>26.9</v>
      </c>
      <c r="AE232" s="115" t="s">
        <v>224</v>
      </c>
      <c r="AF232" s="116">
        <v>60.5</v>
      </c>
      <c r="AG232" s="27" t="s">
        <v>224</v>
      </c>
      <c r="AH232" s="26">
        <v>26.9</v>
      </c>
      <c r="AI232" s="27" t="s">
        <v>224</v>
      </c>
      <c r="AJ232" s="26">
        <v>26.9</v>
      </c>
      <c r="AK232" s="27" t="s">
        <v>224</v>
      </c>
      <c r="AL232" s="26">
        <v>26.9</v>
      </c>
      <c r="AM232" s="27"/>
      <c r="AN232" s="26"/>
      <c r="AO232" s="27" t="s">
        <v>201</v>
      </c>
      <c r="AP232" s="26">
        <v>24.9</v>
      </c>
      <c r="AQ232" s="115" t="s">
        <v>224</v>
      </c>
      <c r="AR232" s="116">
        <v>60.5</v>
      </c>
      <c r="AS232" s="27"/>
      <c r="AT232" s="26"/>
    </row>
    <row r="233" spans="1:46" s="16" customFormat="1" x14ac:dyDescent="0.2">
      <c r="A233" s="12"/>
      <c r="B233" s="13"/>
      <c r="C233" s="14"/>
      <c r="E233" s="27"/>
      <c r="F233" s="26"/>
      <c r="G233" s="27"/>
      <c r="H233" s="26"/>
      <c r="I233" s="27" t="s">
        <v>201</v>
      </c>
      <c r="J233" s="26">
        <v>24.9</v>
      </c>
      <c r="K233" s="27"/>
      <c r="L233" s="26"/>
      <c r="M233" s="27" t="s">
        <v>201</v>
      </c>
      <c r="N233" s="26">
        <v>24.9</v>
      </c>
      <c r="O233" s="27"/>
      <c r="P233" s="26"/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113" t="s">
        <v>172</v>
      </c>
      <c r="AB233" s="114">
        <v>10.8</v>
      </c>
      <c r="AC233" s="27" t="s">
        <v>201</v>
      </c>
      <c r="AD233" s="26">
        <v>24.9</v>
      </c>
      <c r="AE233" s="27" t="s">
        <v>201</v>
      </c>
      <c r="AF233" s="26">
        <v>24.9</v>
      </c>
      <c r="AG233" s="27"/>
      <c r="AH233" s="26"/>
      <c r="AI233" s="27" t="s">
        <v>201</v>
      </c>
      <c r="AJ233" s="26">
        <v>24.9</v>
      </c>
      <c r="AK233" s="27"/>
      <c r="AL233" s="26"/>
      <c r="AM233" s="27"/>
      <c r="AN233" s="26"/>
      <c r="AO233" s="27"/>
      <c r="AP233" s="26"/>
      <c r="AQ233" s="27"/>
      <c r="AR233" s="26"/>
      <c r="AS233" s="27"/>
      <c r="AT233" s="26"/>
    </row>
    <row r="234" spans="1:46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 t="s">
        <v>201</v>
      </c>
      <c r="AB234" s="26">
        <v>24.9</v>
      </c>
      <c r="AC234" s="27"/>
      <c r="AD234" s="26"/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</row>
    <row r="235" spans="1:46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</row>
    <row r="236" spans="1:46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>
        <f>SUM(H230:H235)</f>
        <v>225.3</v>
      </c>
      <c r="I236" s="18"/>
      <c r="J236" s="15">
        <f>SUM(J230:J235)</f>
        <v>276.5</v>
      </c>
      <c r="K236" s="17"/>
      <c r="L236" s="15">
        <f>SUM(L230:L235)</f>
        <v>313.60000000000002</v>
      </c>
      <c r="M236" s="17"/>
      <c r="N236" s="15">
        <f>SUM(N230:N235)</f>
        <v>274.99999999999994</v>
      </c>
      <c r="O236" s="17"/>
      <c r="P236" s="15">
        <f>SUM(P230:P235)</f>
        <v>113</v>
      </c>
      <c r="Q236" s="17"/>
      <c r="R236" s="15">
        <f>SUM(R230:R235)</f>
        <v>186.6</v>
      </c>
      <c r="S236" s="17"/>
      <c r="T236" s="15">
        <f>SUM(T230:T235)</f>
        <v>186.20000000000002</v>
      </c>
      <c r="U236" s="17"/>
      <c r="V236" s="15">
        <f>SUM(V230:V235)</f>
        <v>257.5</v>
      </c>
      <c r="W236" s="17"/>
      <c r="X236" s="15">
        <f>SUM(X230:X235)</f>
        <v>234.3</v>
      </c>
      <c r="Y236" s="17"/>
      <c r="Z236" s="15">
        <f>SUM(Z230:Z235)</f>
        <v>51.4</v>
      </c>
      <c r="AA236" s="17"/>
      <c r="AB236" s="15">
        <f>SUM(AB230:AB235)</f>
        <v>385.90000000000003</v>
      </c>
      <c r="AC236" s="17"/>
      <c r="AD236" s="15">
        <f>SUM(AD230:AD235)</f>
        <v>352.2</v>
      </c>
      <c r="AE236" s="17"/>
      <c r="AF236" s="15">
        <f>SUM(AF230:AF235)</f>
        <v>259.8</v>
      </c>
      <c r="AG236" s="17"/>
      <c r="AH236" s="15">
        <f>SUM(AH230:AH235)</f>
        <v>185.8</v>
      </c>
      <c r="AI236" s="17"/>
      <c r="AJ236" s="15">
        <f>SUM(AJ230:AJ235)</f>
        <v>351.7</v>
      </c>
      <c r="AK236" s="17"/>
      <c r="AL236" s="15">
        <f>SUM(AL230:AL235)</f>
        <v>282.89999999999998</v>
      </c>
      <c r="AM236" s="18"/>
      <c r="AN236" s="15">
        <f>SUM(AN230:AN235)</f>
        <v>104.2</v>
      </c>
      <c r="AO236" s="18"/>
      <c r="AP236" s="15">
        <f>SUM(AP230:AP235)</f>
        <v>272.8</v>
      </c>
      <c r="AQ236" s="17"/>
      <c r="AR236" s="15">
        <f>SUM(AR230:AR235)</f>
        <v>225.5</v>
      </c>
      <c r="AS236" s="17"/>
      <c r="AT236" s="15">
        <f>SUM(AT230:AT235)</f>
        <v>77.500000000000014</v>
      </c>
    </row>
    <row r="237" spans="1:46" ht="13.5" customHeight="1" x14ac:dyDescent="0.2">
      <c r="A237" s="12"/>
      <c r="B237" s="13"/>
      <c r="C237" s="14"/>
      <c r="E237" s="27"/>
      <c r="F237" s="26"/>
      <c r="G237" s="27"/>
      <c r="H237" s="26"/>
      <c r="I237" s="28"/>
      <c r="J237" s="26"/>
      <c r="K237" s="27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8"/>
      <c r="AN237" s="26"/>
      <c r="AO237" s="28"/>
      <c r="AP237" s="26"/>
      <c r="AQ237" s="27"/>
      <c r="AR237" s="26"/>
      <c r="AS237" s="27"/>
      <c r="AT237" s="26"/>
    </row>
    <row r="238" spans="1:46" s="16" customFormat="1" x14ac:dyDescent="0.2">
      <c r="A238" s="12"/>
      <c r="B238" s="13"/>
      <c r="C238" s="14"/>
      <c r="E238" s="113" t="s">
        <v>201</v>
      </c>
      <c r="F238" s="114">
        <v>18.8</v>
      </c>
      <c r="G238" s="117" t="s">
        <v>224</v>
      </c>
      <c r="H238" s="118">
        <v>50.5</v>
      </c>
      <c r="I238" s="117" t="s">
        <v>224</v>
      </c>
      <c r="J238" s="118">
        <v>50.5</v>
      </c>
      <c r="K238" s="117" t="s">
        <v>224</v>
      </c>
      <c r="L238" s="118">
        <v>50.5</v>
      </c>
      <c r="M238" s="113" t="s">
        <v>201</v>
      </c>
      <c r="N238" s="114">
        <v>7.5</v>
      </c>
      <c r="O238" s="27"/>
      <c r="P238" s="26"/>
      <c r="Q238" s="117" t="s">
        <v>224</v>
      </c>
      <c r="R238" s="118">
        <v>50.5</v>
      </c>
      <c r="S238" s="27"/>
      <c r="T238" s="26"/>
      <c r="U238" s="117" t="s">
        <v>224</v>
      </c>
      <c r="V238" s="118">
        <v>50.5</v>
      </c>
      <c r="W238" s="113" t="s">
        <v>201</v>
      </c>
      <c r="X238" s="114">
        <v>7.5</v>
      </c>
      <c r="Y238" s="27"/>
      <c r="Z238" s="26"/>
      <c r="AA238" s="117" t="s">
        <v>224</v>
      </c>
      <c r="AB238" s="118">
        <v>50.5</v>
      </c>
      <c r="AC238" s="117" t="s">
        <v>224</v>
      </c>
      <c r="AD238" s="118">
        <v>96.2</v>
      </c>
      <c r="AE238" s="117" t="s">
        <v>224</v>
      </c>
      <c r="AF238" s="118">
        <v>50.5</v>
      </c>
      <c r="AG238" s="117" t="s">
        <v>224</v>
      </c>
      <c r="AH238" s="118">
        <v>50.5</v>
      </c>
      <c r="AI238" s="117" t="s">
        <v>224</v>
      </c>
      <c r="AJ238" s="118">
        <v>50.5</v>
      </c>
      <c r="AK238" s="117" t="s">
        <v>224</v>
      </c>
      <c r="AL238" s="118">
        <v>50.5</v>
      </c>
      <c r="AM238" s="27"/>
      <c r="AN238" s="26"/>
      <c r="AO238" s="113" t="s">
        <v>201</v>
      </c>
      <c r="AP238" s="114">
        <v>7.5</v>
      </c>
      <c r="AQ238" s="117" t="s">
        <v>224</v>
      </c>
      <c r="AR238" s="118">
        <v>50.5</v>
      </c>
      <c r="AS238" s="27"/>
      <c r="AT238" s="26"/>
    </row>
    <row r="239" spans="1:46" s="16" customFormat="1" x14ac:dyDescent="0.2">
      <c r="A239" s="12"/>
      <c r="B239" s="13"/>
      <c r="C239" s="14"/>
      <c r="E239" s="27"/>
      <c r="F239" s="26"/>
      <c r="G239" s="27"/>
      <c r="H239" s="26"/>
      <c r="I239" s="113" t="s">
        <v>201</v>
      </c>
      <c r="J239" s="114">
        <v>7.5</v>
      </c>
      <c r="K239" s="27"/>
      <c r="L239" s="26"/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113" t="s">
        <v>201</v>
      </c>
      <c r="AB239" s="114">
        <v>18.8</v>
      </c>
      <c r="AC239" s="113" t="s">
        <v>201</v>
      </c>
      <c r="AD239" s="114">
        <v>7.5</v>
      </c>
      <c r="AE239" s="113" t="s">
        <v>201</v>
      </c>
      <c r="AF239" s="114">
        <v>7.5</v>
      </c>
      <c r="AG239" s="27"/>
      <c r="AH239" s="26"/>
      <c r="AI239" s="113" t="s">
        <v>201</v>
      </c>
      <c r="AJ239" s="114">
        <v>7.5</v>
      </c>
      <c r="AK239" s="27"/>
      <c r="AL239" s="26"/>
      <c r="AM239" s="27"/>
      <c r="AN239" s="26"/>
      <c r="AO239" s="27"/>
      <c r="AP239" s="26"/>
      <c r="AQ239" s="27"/>
      <c r="AR239" s="26"/>
      <c r="AS239" s="27"/>
      <c r="AT239" s="26"/>
    </row>
    <row r="240" spans="1:46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</row>
    <row r="241" spans="1:46" s="10" customFormat="1" ht="12.75" x14ac:dyDescent="0.2">
      <c r="A241" s="19"/>
      <c r="B241" s="20"/>
      <c r="C241" s="22" t="s">
        <v>47</v>
      </c>
      <c r="D241" s="23"/>
      <c r="E241" s="24"/>
      <c r="F241" s="25">
        <f>SUM(F236:F240)</f>
        <v>208.60000000000002</v>
      </c>
      <c r="G241" s="24"/>
      <c r="H241" s="25">
        <f>SUM(H236:H240)</f>
        <v>275.8</v>
      </c>
      <c r="I241" s="24"/>
      <c r="J241" s="25">
        <f>SUM(J236:J240)</f>
        <v>334.5</v>
      </c>
      <c r="K241" s="24"/>
      <c r="L241" s="25">
        <f>SUM(L236:L240)</f>
        <v>364.1</v>
      </c>
      <c r="M241" s="24"/>
      <c r="N241" s="25">
        <f>SUM(N236:N240)</f>
        <v>282.49999999999994</v>
      </c>
      <c r="O241" s="24"/>
      <c r="P241" s="25">
        <f>SUM(P236:P240)</f>
        <v>113</v>
      </c>
      <c r="Q241" s="24"/>
      <c r="R241" s="25">
        <f>SUM(R236:R240)</f>
        <v>237.1</v>
      </c>
      <c r="S241" s="24"/>
      <c r="T241" s="25">
        <f>SUM(T236:T240)</f>
        <v>186.20000000000002</v>
      </c>
      <c r="U241" s="24"/>
      <c r="V241" s="25">
        <f>SUM(V236:V240)</f>
        <v>308</v>
      </c>
      <c r="W241" s="24"/>
      <c r="X241" s="25">
        <f>SUM(X236:X240)</f>
        <v>241.8</v>
      </c>
      <c r="Y241" s="24"/>
      <c r="Z241" s="25">
        <f>SUM(Z236:Z240)</f>
        <v>51.4</v>
      </c>
      <c r="AA241" s="24"/>
      <c r="AB241" s="25">
        <f>SUM(AB236:AB240)</f>
        <v>455.20000000000005</v>
      </c>
      <c r="AC241" s="24"/>
      <c r="AD241" s="25">
        <f>SUM(AD236:AD240)</f>
        <v>455.9</v>
      </c>
      <c r="AE241" s="24"/>
      <c r="AF241" s="25">
        <f>SUM(AF236:AF240)</f>
        <v>317.8</v>
      </c>
      <c r="AG241" s="24"/>
      <c r="AH241" s="25">
        <f>SUM(AH236:AH240)</f>
        <v>236.3</v>
      </c>
      <c r="AI241" s="24"/>
      <c r="AJ241" s="25">
        <f>SUM(AJ236:AJ240)</f>
        <v>409.7</v>
      </c>
      <c r="AK241" s="24"/>
      <c r="AL241" s="25">
        <f>SUM(AL236:AL240)</f>
        <v>333.4</v>
      </c>
      <c r="AM241" s="24"/>
      <c r="AN241" s="25">
        <f>SUM(AN236:AN240)</f>
        <v>104.2</v>
      </c>
      <c r="AO241" s="24"/>
      <c r="AP241" s="25">
        <f>SUM(AP236:AP240)</f>
        <v>280.3</v>
      </c>
      <c r="AQ241" s="24"/>
      <c r="AR241" s="25">
        <f>SUM(AR236:AR240)</f>
        <v>276</v>
      </c>
      <c r="AS241" s="24"/>
      <c r="AT241" s="25">
        <f>SUM(AT236:AT240)</f>
        <v>77.500000000000014</v>
      </c>
    </row>
    <row r="242" spans="1:46" x14ac:dyDescent="0.2">
      <c r="A242" s="12"/>
      <c r="B242" s="13"/>
      <c r="C242" s="14"/>
      <c r="E242" s="29"/>
      <c r="F242" s="30"/>
      <c r="G242" s="29"/>
      <c r="H242" s="30"/>
      <c r="I242" s="31"/>
      <c r="J242" s="30"/>
      <c r="K242" s="29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31"/>
      <c r="AN242" s="30"/>
      <c r="AO242" s="31"/>
      <c r="AP242" s="30"/>
      <c r="AQ242" s="29"/>
      <c r="AR242" s="30"/>
      <c r="AS242" s="29"/>
      <c r="AT242" s="30"/>
    </row>
    <row r="243" spans="1:46" x14ac:dyDescent="0.2">
      <c r="A243" s="12"/>
      <c r="B243" s="13"/>
      <c r="C243" s="14"/>
    </row>
    <row r="244" spans="1:46" x14ac:dyDescent="0.2">
      <c r="A244" s="124">
        <v>46076</v>
      </c>
      <c r="B244" s="125">
        <v>500</v>
      </c>
      <c r="C244" s="126" t="s">
        <v>53</v>
      </c>
      <c r="E244" s="27" t="s">
        <v>241</v>
      </c>
      <c r="F244" s="26">
        <v>27.6</v>
      </c>
      <c r="G244" s="27" t="s">
        <v>241</v>
      </c>
      <c r="H244" s="26">
        <v>27.6</v>
      </c>
      <c r="I244" s="27" t="s">
        <v>259</v>
      </c>
      <c r="J244" s="26">
        <v>32.5</v>
      </c>
      <c r="K244" s="27" t="s">
        <v>241</v>
      </c>
      <c r="L244" s="26">
        <v>27.6</v>
      </c>
      <c r="M244" s="27" t="s">
        <v>241</v>
      </c>
      <c r="N244" s="26">
        <v>27.6</v>
      </c>
      <c r="O244" s="27" t="s">
        <v>241</v>
      </c>
      <c r="P244" s="26">
        <v>27.6</v>
      </c>
      <c r="Q244" s="27" t="s">
        <v>241</v>
      </c>
      <c r="R244" s="26">
        <v>27.6</v>
      </c>
      <c r="S244" s="27" t="s">
        <v>171</v>
      </c>
      <c r="T244" s="26">
        <v>30.3</v>
      </c>
      <c r="U244" s="27" t="s">
        <v>241</v>
      </c>
      <c r="V244" s="26">
        <v>27.6</v>
      </c>
      <c r="W244" s="27" t="s">
        <v>241</v>
      </c>
      <c r="X244" s="26">
        <v>27.6</v>
      </c>
      <c r="Y244" s="27" t="s">
        <v>241</v>
      </c>
      <c r="Z244" s="26">
        <v>27.6</v>
      </c>
      <c r="AA244" s="27" t="s">
        <v>241</v>
      </c>
      <c r="AB244" s="26">
        <v>27.6</v>
      </c>
      <c r="AC244" s="27" t="s">
        <v>241</v>
      </c>
      <c r="AD244" s="26">
        <v>27.6</v>
      </c>
      <c r="AE244" s="27" t="s">
        <v>171</v>
      </c>
      <c r="AF244" s="26">
        <v>30.3</v>
      </c>
      <c r="AG244" s="27" t="s">
        <v>241</v>
      </c>
      <c r="AH244" s="26">
        <v>27.6</v>
      </c>
      <c r="AI244" s="27" t="s">
        <v>241</v>
      </c>
      <c r="AJ244" s="26">
        <v>27.6</v>
      </c>
      <c r="AK244" s="27" t="s">
        <v>241</v>
      </c>
      <c r="AL244" s="26">
        <v>27.6</v>
      </c>
      <c r="AM244" s="27" t="s">
        <v>241</v>
      </c>
      <c r="AN244" s="26">
        <v>27.6</v>
      </c>
      <c r="AO244" s="27" t="s">
        <v>287</v>
      </c>
      <c r="AP244" s="26">
        <v>28.1</v>
      </c>
      <c r="AQ244" s="27" t="s">
        <v>241</v>
      </c>
      <c r="AR244" s="26">
        <v>27.6</v>
      </c>
      <c r="AS244" s="27" t="s">
        <v>241</v>
      </c>
      <c r="AT244" s="26">
        <v>27.6</v>
      </c>
    </row>
    <row r="245" spans="1:46" x14ac:dyDescent="0.2">
      <c r="A245" s="12"/>
      <c r="B245" s="13"/>
      <c r="C245" s="14"/>
      <c r="E245" s="27" t="s">
        <v>259</v>
      </c>
      <c r="F245" s="26">
        <v>32.5</v>
      </c>
      <c r="G245" s="27" t="s">
        <v>242</v>
      </c>
      <c r="H245" s="26">
        <v>25.8</v>
      </c>
      <c r="I245" s="27" t="s">
        <v>171</v>
      </c>
      <c r="J245" s="26">
        <v>30.3</v>
      </c>
      <c r="K245" s="27" t="s">
        <v>171</v>
      </c>
      <c r="L245" s="26">
        <v>30.3</v>
      </c>
      <c r="M245" s="113" t="s">
        <v>186</v>
      </c>
      <c r="N245" s="114">
        <v>8.1999999999999993</v>
      </c>
      <c r="O245" s="27" t="s">
        <v>171</v>
      </c>
      <c r="P245" s="26">
        <v>30.3</v>
      </c>
      <c r="Q245" s="113" t="s">
        <v>246</v>
      </c>
      <c r="R245" s="114">
        <v>5.2</v>
      </c>
      <c r="S245" s="113" t="s">
        <v>268</v>
      </c>
      <c r="T245" s="114">
        <v>11.9</v>
      </c>
      <c r="U245" s="113" t="s">
        <v>268</v>
      </c>
      <c r="V245" s="114">
        <v>11.9</v>
      </c>
      <c r="W245" s="27" t="s">
        <v>171</v>
      </c>
      <c r="X245" s="26">
        <v>30.3</v>
      </c>
      <c r="Y245" s="113" t="s">
        <v>246</v>
      </c>
      <c r="Z245" s="114">
        <v>5.2</v>
      </c>
      <c r="AA245" s="27" t="s">
        <v>221</v>
      </c>
      <c r="AB245" s="26">
        <v>31.3</v>
      </c>
      <c r="AC245" s="27" t="s">
        <v>171</v>
      </c>
      <c r="AD245" s="26">
        <v>30.3</v>
      </c>
      <c r="AE245" s="113" t="s">
        <v>186</v>
      </c>
      <c r="AF245" s="114">
        <v>8.1999999999999993</v>
      </c>
      <c r="AG245" s="113" t="s">
        <v>246</v>
      </c>
      <c r="AH245" s="114">
        <v>5.2</v>
      </c>
      <c r="AI245" s="27" t="s">
        <v>259</v>
      </c>
      <c r="AJ245" s="26">
        <v>32.5</v>
      </c>
      <c r="AK245" s="27" t="s">
        <v>242</v>
      </c>
      <c r="AL245" s="26">
        <v>25.8</v>
      </c>
      <c r="AM245" s="27" t="s">
        <v>221</v>
      </c>
      <c r="AN245" s="26">
        <v>31.3</v>
      </c>
      <c r="AO245" s="113" t="s">
        <v>186</v>
      </c>
      <c r="AP245" s="114">
        <v>8.1999999999999993</v>
      </c>
      <c r="AQ245" s="113" t="s">
        <v>243</v>
      </c>
      <c r="AR245" s="114">
        <v>8</v>
      </c>
      <c r="AS245" s="113" t="s">
        <v>246</v>
      </c>
      <c r="AT245" s="114">
        <v>5.2</v>
      </c>
    </row>
    <row r="246" spans="1:46" x14ac:dyDescent="0.2">
      <c r="A246" s="12"/>
      <c r="B246" s="13"/>
      <c r="C246" s="14"/>
      <c r="E246" s="113" t="s">
        <v>186</v>
      </c>
      <c r="F246" s="114">
        <v>8.1999999999999993</v>
      </c>
      <c r="G246" s="27" t="s">
        <v>184</v>
      </c>
      <c r="H246" s="26">
        <v>28.8</v>
      </c>
      <c r="I246" s="27" t="s">
        <v>287</v>
      </c>
      <c r="J246" s="26">
        <v>28.1</v>
      </c>
      <c r="K246" s="113" t="s">
        <v>246</v>
      </c>
      <c r="L246" s="114">
        <v>5.2</v>
      </c>
      <c r="M246" s="27" t="s">
        <v>221</v>
      </c>
      <c r="N246" s="26">
        <v>31.3</v>
      </c>
      <c r="O246" s="113" t="s">
        <v>186</v>
      </c>
      <c r="P246" s="114">
        <v>8.1999999999999993</v>
      </c>
      <c r="Q246" s="27" t="s">
        <v>171</v>
      </c>
      <c r="R246" s="26">
        <v>30.3</v>
      </c>
      <c r="S246" s="27" t="s">
        <v>242</v>
      </c>
      <c r="T246" s="26">
        <v>25.8</v>
      </c>
      <c r="U246" s="27" t="s">
        <v>242</v>
      </c>
      <c r="V246" s="26">
        <v>25.8</v>
      </c>
      <c r="W246" s="27" t="s">
        <v>242</v>
      </c>
      <c r="X246" s="26">
        <v>25.8</v>
      </c>
      <c r="Y246" s="113" t="s">
        <v>186</v>
      </c>
      <c r="Z246" s="114">
        <v>8.1999999999999993</v>
      </c>
      <c r="AA246" s="27" t="s">
        <v>204</v>
      </c>
      <c r="AB246" s="26">
        <v>24.6</v>
      </c>
      <c r="AC246" s="113" t="s">
        <v>186</v>
      </c>
      <c r="AD246" s="114">
        <v>8.1999999999999993</v>
      </c>
      <c r="AE246" s="27" t="s">
        <v>242</v>
      </c>
      <c r="AF246" s="26">
        <v>25.8</v>
      </c>
      <c r="AG246" s="27" t="s">
        <v>287</v>
      </c>
      <c r="AH246" s="26">
        <v>28.1</v>
      </c>
      <c r="AI246" s="27" t="s">
        <v>171</v>
      </c>
      <c r="AJ246" s="26">
        <v>30.3</v>
      </c>
      <c r="AK246" s="27" t="s">
        <v>184</v>
      </c>
      <c r="AL246" s="26">
        <v>28.8</v>
      </c>
      <c r="AM246" s="113" t="s">
        <v>293</v>
      </c>
      <c r="AN246" s="114">
        <v>7.2</v>
      </c>
      <c r="AO246" s="27" t="s">
        <v>242</v>
      </c>
      <c r="AP246" s="26">
        <v>25.8</v>
      </c>
      <c r="AQ246" s="27" t="s">
        <v>242</v>
      </c>
      <c r="AR246" s="26">
        <v>25.8</v>
      </c>
      <c r="AS246" s="27" t="s">
        <v>171</v>
      </c>
      <c r="AT246" s="26">
        <v>30.3</v>
      </c>
    </row>
    <row r="247" spans="1:46" x14ac:dyDescent="0.2">
      <c r="A247" s="12"/>
      <c r="B247" s="13"/>
      <c r="C247" s="14"/>
      <c r="E247" s="113" t="s">
        <v>203</v>
      </c>
      <c r="F247" s="114">
        <v>8</v>
      </c>
      <c r="G247" s="27" t="s">
        <v>230</v>
      </c>
      <c r="H247" s="26">
        <v>29.5</v>
      </c>
      <c r="I247" s="27" t="s">
        <v>193</v>
      </c>
      <c r="J247" s="26">
        <v>30.8</v>
      </c>
      <c r="K247" s="27" t="s">
        <v>193</v>
      </c>
      <c r="L247" s="26">
        <v>30.8</v>
      </c>
      <c r="M247" s="27" t="s">
        <v>242</v>
      </c>
      <c r="N247" s="26">
        <v>25.8</v>
      </c>
      <c r="O247" s="113" t="s">
        <v>266</v>
      </c>
      <c r="P247" s="114">
        <v>9.6999999999999993</v>
      </c>
      <c r="Q247" s="27" t="s">
        <v>287</v>
      </c>
      <c r="R247" s="26">
        <v>28.1</v>
      </c>
      <c r="S247" s="113" t="s">
        <v>203</v>
      </c>
      <c r="T247" s="114">
        <v>8</v>
      </c>
      <c r="U247" s="27" t="s">
        <v>184</v>
      </c>
      <c r="V247" s="26">
        <v>28.8</v>
      </c>
      <c r="W247" s="27" t="s">
        <v>184</v>
      </c>
      <c r="X247" s="26">
        <v>28.8</v>
      </c>
      <c r="Y247" s="27" t="s">
        <v>242</v>
      </c>
      <c r="Z247" s="26">
        <v>25.8</v>
      </c>
      <c r="AA247" s="27" t="s">
        <v>184</v>
      </c>
      <c r="AB247" s="26">
        <v>28.8</v>
      </c>
      <c r="AC247" s="27" t="s">
        <v>242</v>
      </c>
      <c r="AD247" s="26">
        <v>25.8</v>
      </c>
      <c r="AE247" s="27" t="s">
        <v>184</v>
      </c>
      <c r="AF247" s="26">
        <v>28.8</v>
      </c>
      <c r="AG247" s="113" t="s">
        <v>268</v>
      </c>
      <c r="AH247" s="114">
        <v>11.9</v>
      </c>
      <c r="AI247" s="27" t="s">
        <v>178</v>
      </c>
      <c r="AJ247" s="26">
        <v>33.1</v>
      </c>
      <c r="AK247" s="27" t="s">
        <v>191</v>
      </c>
      <c r="AL247" s="26">
        <v>29.5</v>
      </c>
      <c r="AM247" s="113" t="s">
        <v>186</v>
      </c>
      <c r="AN247" s="114">
        <v>8.1999999999999993</v>
      </c>
      <c r="AO247" s="27" t="s">
        <v>184</v>
      </c>
      <c r="AP247" s="26">
        <v>28.8</v>
      </c>
      <c r="AQ247" s="27" t="s">
        <v>184</v>
      </c>
      <c r="AR247" s="26">
        <v>28.8</v>
      </c>
      <c r="AS247" s="27" t="s">
        <v>265</v>
      </c>
      <c r="AT247" s="26">
        <v>39.5</v>
      </c>
    </row>
    <row r="248" spans="1:46" x14ac:dyDescent="0.2">
      <c r="A248" s="12"/>
      <c r="B248" s="13"/>
      <c r="C248" s="14"/>
      <c r="E248" s="27" t="s">
        <v>184</v>
      </c>
      <c r="F248" s="26">
        <v>28.8</v>
      </c>
      <c r="G248" s="27" t="s">
        <v>194</v>
      </c>
      <c r="H248" s="26">
        <v>28.2</v>
      </c>
      <c r="I248" s="113" t="s">
        <v>186</v>
      </c>
      <c r="J248" s="114">
        <v>8.1999999999999993</v>
      </c>
      <c r="K248" s="27" t="s">
        <v>242</v>
      </c>
      <c r="L248" s="26">
        <v>25.8</v>
      </c>
      <c r="M248" s="27" t="s">
        <v>230</v>
      </c>
      <c r="N248" s="26">
        <v>29.5</v>
      </c>
      <c r="O248" s="27" t="s">
        <v>230</v>
      </c>
      <c r="P248" s="26">
        <v>29.5</v>
      </c>
      <c r="Q248" s="27" t="s">
        <v>193</v>
      </c>
      <c r="R248" s="26">
        <v>30.8</v>
      </c>
      <c r="S248" s="27" t="s">
        <v>178</v>
      </c>
      <c r="T248" s="26">
        <v>33.1</v>
      </c>
      <c r="U248" s="27" t="s">
        <v>230</v>
      </c>
      <c r="V248" s="26">
        <v>29.5</v>
      </c>
      <c r="W248" s="27" t="s">
        <v>185</v>
      </c>
      <c r="X248" s="26">
        <v>21.8</v>
      </c>
      <c r="Y248" s="27" t="s">
        <v>204</v>
      </c>
      <c r="Z248" s="26">
        <v>24.6</v>
      </c>
      <c r="AA248" s="27" t="s">
        <v>185</v>
      </c>
      <c r="AB248" s="26">
        <v>21.8</v>
      </c>
      <c r="AC248" s="113" t="s">
        <v>188</v>
      </c>
      <c r="AD248" s="114">
        <v>2.4</v>
      </c>
      <c r="AE248" s="27" t="s">
        <v>230</v>
      </c>
      <c r="AF248" s="26">
        <v>29.5</v>
      </c>
      <c r="AG248" s="27" t="s">
        <v>221</v>
      </c>
      <c r="AH248" s="26">
        <v>31.3</v>
      </c>
      <c r="AI248" s="27" t="s">
        <v>185</v>
      </c>
      <c r="AJ248" s="26">
        <v>21.8</v>
      </c>
      <c r="AK248" s="27" t="s">
        <v>230</v>
      </c>
      <c r="AL248" s="26">
        <v>29.5</v>
      </c>
      <c r="AM248" s="27" t="s">
        <v>184</v>
      </c>
      <c r="AN248" s="26">
        <v>28.8</v>
      </c>
      <c r="AO248" s="27" t="s">
        <v>230</v>
      </c>
      <c r="AP248" s="26">
        <v>29.5</v>
      </c>
      <c r="AQ248" s="27" t="s">
        <v>230</v>
      </c>
      <c r="AR248" s="26">
        <v>29.5</v>
      </c>
      <c r="AS248" s="113" t="s">
        <v>186</v>
      </c>
      <c r="AT248" s="114">
        <v>8.1999999999999993</v>
      </c>
    </row>
    <row r="249" spans="1:46" x14ac:dyDescent="0.2">
      <c r="A249" s="12"/>
      <c r="B249" s="13"/>
      <c r="C249" s="14"/>
      <c r="E249" s="27" t="s">
        <v>230</v>
      </c>
      <c r="F249" s="26">
        <v>29.5</v>
      </c>
      <c r="G249" s="113" t="s">
        <v>227</v>
      </c>
      <c r="H249" s="114">
        <v>7.9</v>
      </c>
      <c r="I249" s="27" t="s">
        <v>184</v>
      </c>
      <c r="J249" s="26">
        <v>28.8</v>
      </c>
      <c r="K249" s="113" t="s">
        <v>266</v>
      </c>
      <c r="L249" s="114">
        <v>9.6999999999999993</v>
      </c>
      <c r="M249" s="113" t="s">
        <v>188</v>
      </c>
      <c r="N249" s="114">
        <v>2.4</v>
      </c>
      <c r="O249" s="27" t="s">
        <v>194</v>
      </c>
      <c r="P249" s="26">
        <v>28.2</v>
      </c>
      <c r="Q249" s="27" t="s">
        <v>194</v>
      </c>
      <c r="R249" s="26">
        <v>28.2</v>
      </c>
      <c r="S249" s="27" t="s">
        <v>184</v>
      </c>
      <c r="T249" s="26">
        <v>28.8</v>
      </c>
      <c r="U249" s="27" t="s">
        <v>194</v>
      </c>
      <c r="V249" s="26">
        <v>28.2</v>
      </c>
      <c r="W249" s="27" t="s">
        <v>194</v>
      </c>
      <c r="X249" s="26">
        <v>28.2</v>
      </c>
      <c r="Y249" s="113" t="s">
        <v>222</v>
      </c>
      <c r="Z249" s="114">
        <v>6.6</v>
      </c>
      <c r="AA249" s="27" t="s">
        <v>230</v>
      </c>
      <c r="AB249" s="26">
        <v>29.5</v>
      </c>
      <c r="AC249" s="113" t="s">
        <v>251</v>
      </c>
      <c r="AD249" s="114">
        <v>1.5</v>
      </c>
      <c r="AE249" s="27" t="s">
        <v>194</v>
      </c>
      <c r="AF249" s="26">
        <v>28.2</v>
      </c>
      <c r="AG249" s="27" t="s">
        <v>230</v>
      </c>
      <c r="AH249" s="26">
        <v>29.5</v>
      </c>
      <c r="AI249" s="27" t="s">
        <v>209</v>
      </c>
      <c r="AJ249" s="26">
        <v>25.5</v>
      </c>
      <c r="AK249" s="27" t="s">
        <v>194</v>
      </c>
      <c r="AL249" s="26">
        <v>28.2</v>
      </c>
      <c r="AM249" s="27" t="s">
        <v>230</v>
      </c>
      <c r="AN249" s="26">
        <v>29.5</v>
      </c>
      <c r="AO249" s="113" t="s">
        <v>188</v>
      </c>
      <c r="AP249" s="114">
        <v>2.4</v>
      </c>
      <c r="AQ249" s="27" t="s">
        <v>194</v>
      </c>
      <c r="AR249" s="26">
        <v>28.2</v>
      </c>
      <c r="AS249" s="27" t="s">
        <v>230</v>
      </c>
      <c r="AT249" s="26">
        <v>29.5</v>
      </c>
    </row>
    <row r="250" spans="1:46" x14ac:dyDescent="0.2">
      <c r="A250" s="12"/>
      <c r="B250" s="13"/>
      <c r="C250" s="14"/>
      <c r="E250" s="27"/>
      <c r="F250" s="26"/>
      <c r="G250" s="27"/>
      <c r="H250" s="26"/>
      <c r="I250" s="28"/>
      <c r="J250" s="26"/>
      <c r="K250" s="27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8"/>
      <c r="AN250" s="26"/>
      <c r="AO250" s="28"/>
      <c r="AP250" s="26"/>
      <c r="AQ250" s="27"/>
      <c r="AR250" s="26"/>
      <c r="AS250" s="27"/>
      <c r="AT250" s="26"/>
    </row>
    <row r="251" spans="1:46" x14ac:dyDescent="0.2">
      <c r="A251" s="12"/>
      <c r="B251" s="13"/>
      <c r="C251" s="14"/>
      <c r="E251" s="27"/>
      <c r="F251" s="15">
        <f>SUM(F244:F249)</f>
        <v>134.6</v>
      </c>
      <c r="G251" s="27"/>
      <c r="H251" s="15">
        <f>SUM(H244:H249)</f>
        <v>147.80000000000001</v>
      </c>
      <c r="I251" s="28"/>
      <c r="J251" s="15">
        <f>SUM(J244:J249)</f>
        <v>158.70000000000002</v>
      </c>
      <c r="K251" s="27"/>
      <c r="L251" s="15">
        <f>SUM(L244:L249)</f>
        <v>129.4</v>
      </c>
      <c r="M251" s="27"/>
      <c r="N251" s="15">
        <f>SUM(N244:N249)</f>
        <v>124.8</v>
      </c>
      <c r="O251" s="27"/>
      <c r="P251" s="15">
        <f>SUM(P244:P249)</f>
        <v>133.5</v>
      </c>
      <c r="Q251" s="27"/>
      <c r="R251" s="15">
        <f>SUM(R244:R249)</f>
        <v>150.20000000000002</v>
      </c>
      <c r="S251" s="27"/>
      <c r="T251" s="15">
        <f>SUM(T244:T249)</f>
        <v>137.9</v>
      </c>
      <c r="U251" s="27"/>
      <c r="V251" s="15">
        <f>SUM(V244:V249)</f>
        <v>151.79999999999998</v>
      </c>
      <c r="W251" s="27"/>
      <c r="X251" s="15">
        <f>SUM(X244:X249)</f>
        <v>162.5</v>
      </c>
      <c r="Y251" s="27"/>
      <c r="Z251" s="15">
        <f>SUM(Z244:Z249)</f>
        <v>98</v>
      </c>
      <c r="AA251" s="27"/>
      <c r="AB251" s="15">
        <f>SUM(AB244:AB249)</f>
        <v>163.6</v>
      </c>
      <c r="AC251" s="27"/>
      <c r="AD251" s="15">
        <f>SUM(AD244:AD249)</f>
        <v>95.800000000000011</v>
      </c>
      <c r="AE251" s="27"/>
      <c r="AF251" s="15">
        <f>SUM(AF244:AF249)</f>
        <v>150.79999999999998</v>
      </c>
      <c r="AG251" s="27"/>
      <c r="AH251" s="15">
        <f>SUM(AH244:AH249)</f>
        <v>133.60000000000002</v>
      </c>
      <c r="AI251" s="27"/>
      <c r="AJ251" s="15">
        <f>SUM(AJ244:AJ249)</f>
        <v>170.8</v>
      </c>
      <c r="AK251" s="27"/>
      <c r="AL251" s="15">
        <f>SUM(AL244:AL249)</f>
        <v>169.39999999999998</v>
      </c>
      <c r="AM251" s="28"/>
      <c r="AN251" s="15">
        <f>SUM(AN244:AN249)</f>
        <v>132.60000000000002</v>
      </c>
      <c r="AO251" s="28"/>
      <c r="AP251" s="15">
        <f>SUM(AP244:AP249)</f>
        <v>122.8</v>
      </c>
      <c r="AQ251" s="27"/>
      <c r="AR251" s="15">
        <f>SUM(AR244:AR249)</f>
        <v>147.9</v>
      </c>
      <c r="AS251" s="27"/>
      <c r="AT251" s="15">
        <f>SUM(AT244:AT249)</f>
        <v>140.30000000000001</v>
      </c>
    </row>
    <row r="252" spans="1:46" x14ac:dyDescent="0.2">
      <c r="A252" s="12"/>
      <c r="B252" s="13"/>
      <c r="C252" s="14"/>
      <c r="E252" s="27"/>
      <c r="F252" s="15"/>
      <c r="G252" s="27"/>
      <c r="H252" s="15"/>
      <c r="I252" s="28"/>
      <c r="J252" s="15"/>
      <c r="K252" s="27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8"/>
      <c r="AN252" s="15"/>
      <c r="AO252" s="28"/>
      <c r="AP252" s="15"/>
      <c r="AQ252" s="27"/>
      <c r="AR252" s="15"/>
      <c r="AS252" s="27"/>
      <c r="AT252" s="15"/>
    </row>
    <row r="253" spans="1:46" s="16" customFormat="1" x14ac:dyDescent="0.2">
      <c r="A253" s="12"/>
      <c r="B253" s="13"/>
      <c r="C253" s="14"/>
      <c r="E253" s="27" t="s">
        <v>241</v>
      </c>
      <c r="F253" s="26">
        <v>27.9</v>
      </c>
      <c r="G253" s="27" t="s">
        <v>241</v>
      </c>
      <c r="H253" s="26">
        <v>27.9</v>
      </c>
      <c r="I253" s="27" t="s">
        <v>259</v>
      </c>
      <c r="J253" s="26">
        <v>33</v>
      </c>
      <c r="K253" s="27" t="s">
        <v>241</v>
      </c>
      <c r="L253" s="26">
        <v>27.9</v>
      </c>
      <c r="M253" s="115" t="s">
        <v>241</v>
      </c>
      <c r="N253" s="116">
        <v>48.8</v>
      </c>
      <c r="O253" s="27" t="s">
        <v>241</v>
      </c>
      <c r="P253" s="26">
        <v>27.9</v>
      </c>
      <c r="Q253" s="27" t="s">
        <v>241</v>
      </c>
      <c r="R253" s="26">
        <v>27.9</v>
      </c>
      <c r="S253" s="113" t="s">
        <v>171</v>
      </c>
      <c r="T253" s="114">
        <v>4.3</v>
      </c>
      <c r="U253" s="27" t="s">
        <v>241</v>
      </c>
      <c r="V253" s="26">
        <v>27.9</v>
      </c>
      <c r="W253" s="27" t="s">
        <v>241</v>
      </c>
      <c r="X253" s="26">
        <v>27.9</v>
      </c>
      <c r="Y253" s="27" t="s">
        <v>241</v>
      </c>
      <c r="Z253" s="26">
        <v>27.9</v>
      </c>
      <c r="AA253" s="27" t="s">
        <v>241</v>
      </c>
      <c r="AB253" s="26">
        <v>27.9</v>
      </c>
      <c r="AC253" s="27" t="s">
        <v>241</v>
      </c>
      <c r="AD253" s="26">
        <v>27.9</v>
      </c>
      <c r="AE253" s="113" t="s">
        <v>171</v>
      </c>
      <c r="AF253" s="114">
        <v>4.3</v>
      </c>
      <c r="AG253" s="27" t="s">
        <v>241</v>
      </c>
      <c r="AH253" s="26">
        <v>27.9</v>
      </c>
      <c r="AI253" s="27" t="s">
        <v>241</v>
      </c>
      <c r="AJ253" s="26">
        <v>27.9</v>
      </c>
      <c r="AK253" s="27" t="s">
        <v>241</v>
      </c>
      <c r="AL253" s="26">
        <v>27.9</v>
      </c>
      <c r="AM253" s="27" t="s">
        <v>241</v>
      </c>
      <c r="AN253" s="26">
        <v>27.9</v>
      </c>
      <c r="AO253" s="113" t="s">
        <v>287</v>
      </c>
      <c r="AP253" s="114">
        <v>4.9000000000000004</v>
      </c>
      <c r="AQ253" s="27" t="s">
        <v>241</v>
      </c>
      <c r="AR253" s="26">
        <v>27.9</v>
      </c>
      <c r="AS253" s="27" t="s">
        <v>241</v>
      </c>
      <c r="AT253" s="26">
        <v>27.9</v>
      </c>
    </row>
    <row r="254" spans="1:46" s="16" customFormat="1" x14ac:dyDescent="0.2">
      <c r="A254" s="12"/>
      <c r="B254" s="13"/>
      <c r="C254" s="14"/>
      <c r="E254" s="27" t="s">
        <v>259</v>
      </c>
      <c r="F254" s="26">
        <v>33</v>
      </c>
      <c r="G254" s="113" t="s">
        <v>242</v>
      </c>
      <c r="H254" s="114">
        <v>6.5</v>
      </c>
      <c r="I254" s="113" t="s">
        <v>171</v>
      </c>
      <c r="J254" s="114">
        <v>4.3</v>
      </c>
      <c r="K254" s="113" t="s">
        <v>171</v>
      </c>
      <c r="L254" s="114">
        <v>4.3</v>
      </c>
      <c r="M254" s="27" t="s">
        <v>221</v>
      </c>
      <c r="N254" s="26">
        <v>37.299999999999997</v>
      </c>
      <c r="O254" s="113" t="s">
        <v>171</v>
      </c>
      <c r="P254" s="114">
        <v>4.3</v>
      </c>
      <c r="Q254" s="113" t="s">
        <v>171</v>
      </c>
      <c r="R254" s="114">
        <v>4.3</v>
      </c>
      <c r="S254" s="113" t="s">
        <v>242</v>
      </c>
      <c r="T254" s="114">
        <v>6.5</v>
      </c>
      <c r="U254" s="113" t="s">
        <v>242</v>
      </c>
      <c r="V254" s="114">
        <v>6.5</v>
      </c>
      <c r="W254" s="113" t="s">
        <v>171</v>
      </c>
      <c r="X254" s="114">
        <v>4.3</v>
      </c>
      <c r="Y254" s="113" t="s">
        <v>242</v>
      </c>
      <c r="Z254" s="114">
        <v>6.5</v>
      </c>
      <c r="AA254" s="27" t="s">
        <v>221</v>
      </c>
      <c r="AB254" s="26">
        <v>37.299999999999997</v>
      </c>
      <c r="AC254" s="113" t="s">
        <v>171</v>
      </c>
      <c r="AD254" s="114">
        <v>4.3</v>
      </c>
      <c r="AE254" s="113" t="s">
        <v>242</v>
      </c>
      <c r="AF254" s="114">
        <v>6.5</v>
      </c>
      <c r="AG254" s="113" t="s">
        <v>287</v>
      </c>
      <c r="AH254" s="114">
        <v>4.9000000000000004</v>
      </c>
      <c r="AI254" s="27" t="s">
        <v>259</v>
      </c>
      <c r="AJ254" s="26">
        <v>33</v>
      </c>
      <c r="AK254" s="113" t="s">
        <v>242</v>
      </c>
      <c r="AL254" s="114">
        <v>6.5</v>
      </c>
      <c r="AM254" s="27" t="s">
        <v>221</v>
      </c>
      <c r="AN254" s="26">
        <v>37.299999999999997</v>
      </c>
      <c r="AO254" s="113" t="s">
        <v>242</v>
      </c>
      <c r="AP254" s="114">
        <v>6.5</v>
      </c>
      <c r="AQ254" s="113" t="s">
        <v>242</v>
      </c>
      <c r="AR254" s="114">
        <v>6.5</v>
      </c>
      <c r="AS254" s="113" t="s">
        <v>171</v>
      </c>
      <c r="AT254" s="114">
        <v>4.3</v>
      </c>
    </row>
    <row r="255" spans="1:46" s="16" customFormat="1" x14ac:dyDescent="0.2">
      <c r="A255" s="12"/>
      <c r="B255" s="13"/>
      <c r="C255" s="14"/>
      <c r="E255" s="27" t="s">
        <v>184</v>
      </c>
      <c r="F255" s="26">
        <v>32.299999999999997</v>
      </c>
      <c r="G255" s="27" t="s">
        <v>184</v>
      </c>
      <c r="H255" s="26">
        <v>32.299999999999997</v>
      </c>
      <c r="I255" s="113" t="s">
        <v>287</v>
      </c>
      <c r="J255" s="114">
        <v>4.9000000000000004</v>
      </c>
      <c r="K255" s="113" t="s">
        <v>193</v>
      </c>
      <c r="L255" s="114">
        <v>8.9</v>
      </c>
      <c r="M255" s="113" t="s">
        <v>242</v>
      </c>
      <c r="N255" s="114">
        <v>6.5</v>
      </c>
      <c r="O255" s="27" t="s">
        <v>230</v>
      </c>
      <c r="P255" s="26">
        <v>25.6</v>
      </c>
      <c r="Q255" s="113" t="s">
        <v>287</v>
      </c>
      <c r="R255" s="114">
        <v>4.9000000000000004</v>
      </c>
      <c r="S255" s="27" t="s">
        <v>178</v>
      </c>
      <c r="T255" s="26">
        <v>31.8</v>
      </c>
      <c r="U255" s="27" t="s">
        <v>184</v>
      </c>
      <c r="V255" s="26">
        <v>32.299999999999997</v>
      </c>
      <c r="W255" s="113" t="s">
        <v>242</v>
      </c>
      <c r="X255" s="114">
        <v>6.5</v>
      </c>
      <c r="Y255" s="27" t="s">
        <v>204</v>
      </c>
      <c r="Z255" s="26">
        <v>27</v>
      </c>
      <c r="AA255" s="27" t="s">
        <v>204</v>
      </c>
      <c r="AB255" s="26">
        <v>27</v>
      </c>
      <c r="AC255" s="113" t="s">
        <v>242</v>
      </c>
      <c r="AD255" s="114">
        <v>6.5</v>
      </c>
      <c r="AE255" s="27" t="s">
        <v>184</v>
      </c>
      <c r="AF255" s="26">
        <v>32.299999999999997</v>
      </c>
      <c r="AG255" s="27" t="s">
        <v>221</v>
      </c>
      <c r="AH255" s="26">
        <v>37.299999999999997</v>
      </c>
      <c r="AI255" s="113" t="s">
        <v>171</v>
      </c>
      <c r="AJ255" s="114">
        <v>4.3</v>
      </c>
      <c r="AK255" s="27" t="s">
        <v>184</v>
      </c>
      <c r="AL255" s="26">
        <v>32.299999999999997</v>
      </c>
      <c r="AM255" s="27" t="s">
        <v>184</v>
      </c>
      <c r="AN255" s="26">
        <v>32.299999999999997</v>
      </c>
      <c r="AO255" s="27" t="s">
        <v>184</v>
      </c>
      <c r="AP255" s="26">
        <v>32.299999999999997</v>
      </c>
      <c r="AQ255" s="27" t="s">
        <v>184</v>
      </c>
      <c r="AR255" s="26">
        <v>32.299999999999997</v>
      </c>
      <c r="AS255" s="113" t="s">
        <v>265</v>
      </c>
      <c r="AT255" s="114">
        <v>8.9</v>
      </c>
    </row>
    <row r="256" spans="1:46" s="16" customFormat="1" x14ac:dyDescent="0.2">
      <c r="A256" s="12"/>
      <c r="B256" s="13"/>
      <c r="C256" s="14"/>
      <c r="E256" s="27" t="s">
        <v>230</v>
      </c>
      <c r="F256" s="26">
        <v>25.6</v>
      </c>
      <c r="G256" s="27" t="s">
        <v>230</v>
      </c>
      <c r="H256" s="26">
        <v>25.6</v>
      </c>
      <c r="I256" s="113" t="s">
        <v>193</v>
      </c>
      <c r="J256" s="114">
        <v>8.9</v>
      </c>
      <c r="K256" s="113" t="s">
        <v>242</v>
      </c>
      <c r="L256" s="114">
        <v>6.5</v>
      </c>
      <c r="M256" s="27" t="s">
        <v>230</v>
      </c>
      <c r="N256" s="26">
        <v>25.6</v>
      </c>
      <c r="O256" s="113" t="s">
        <v>194</v>
      </c>
      <c r="P256" s="114">
        <v>3.6</v>
      </c>
      <c r="Q256" s="113" t="s">
        <v>193</v>
      </c>
      <c r="R256" s="114">
        <v>8.9</v>
      </c>
      <c r="S256" s="27" t="s">
        <v>184</v>
      </c>
      <c r="T256" s="26">
        <v>32.299999999999997</v>
      </c>
      <c r="U256" s="27" t="s">
        <v>230</v>
      </c>
      <c r="V256" s="26">
        <v>25.6</v>
      </c>
      <c r="W256" s="27" t="s">
        <v>184</v>
      </c>
      <c r="X256" s="26">
        <v>32.299999999999997</v>
      </c>
      <c r="Y256" s="27"/>
      <c r="Z256" s="26"/>
      <c r="AA256" s="27" t="s">
        <v>184</v>
      </c>
      <c r="AB256" s="26">
        <v>32.299999999999997</v>
      </c>
      <c r="AC256" s="27"/>
      <c r="AD256" s="26"/>
      <c r="AE256" s="27" t="s">
        <v>230</v>
      </c>
      <c r="AF256" s="26">
        <v>25.6</v>
      </c>
      <c r="AG256" s="27" t="s">
        <v>230</v>
      </c>
      <c r="AH256" s="26">
        <v>25.6</v>
      </c>
      <c r="AI256" s="27" t="s">
        <v>178</v>
      </c>
      <c r="AJ256" s="26">
        <v>31.8</v>
      </c>
      <c r="AK256" s="27" t="s">
        <v>191</v>
      </c>
      <c r="AL256" s="26">
        <v>36.4</v>
      </c>
      <c r="AM256" s="27" t="s">
        <v>230</v>
      </c>
      <c r="AN256" s="26">
        <v>25.6</v>
      </c>
      <c r="AO256" s="27" t="s">
        <v>230</v>
      </c>
      <c r="AP256" s="26">
        <v>25.6</v>
      </c>
      <c r="AQ256" s="27" t="s">
        <v>230</v>
      </c>
      <c r="AR256" s="26">
        <v>25.6</v>
      </c>
      <c r="AS256" s="27" t="s">
        <v>230</v>
      </c>
      <c r="AT256" s="26">
        <v>25.6</v>
      </c>
    </row>
    <row r="257" spans="1:46" s="16" customFormat="1" x14ac:dyDescent="0.2">
      <c r="A257" s="12"/>
      <c r="B257" s="13"/>
      <c r="C257" s="14"/>
      <c r="E257" s="27"/>
      <c r="F257" s="26"/>
      <c r="G257" s="113" t="s">
        <v>194</v>
      </c>
      <c r="H257" s="114">
        <v>3.6</v>
      </c>
      <c r="I257" s="27" t="s">
        <v>184</v>
      </c>
      <c r="J257" s="26">
        <v>32.299999999999997</v>
      </c>
      <c r="K257" s="27"/>
      <c r="L257" s="26"/>
      <c r="M257" s="27"/>
      <c r="N257" s="26"/>
      <c r="O257" s="27"/>
      <c r="P257" s="26"/>
      <c r="Q257" s="113" t="s">
        <v>194</v>
      </c>
      <c r="R257" s="114">
        <v>3.6</v>
      </c>
      <c r="S257" s="27"/>
      <c r="T257" s="26"/>
      <c r="U257" s="113" t="s">
        <v>194</v>
      </c>
      <c r="V257" s="114">
        <v>3.6</v>
      </c>
      <c r="W257" s="113" t="s">
        <v>185</v>
      </c>
      <c r="X257" s="114">
        <v>7.6</v>
      </c>
      <c r="Y257" s="27"/>
      <c r="Z257" s="26"/>
      <c r="AA257" s="113" t="s">
        <v>185</v>
      </c>
      <c r="AB257" s="114">
        <v>7.6</v>
      </c>
      <c r="AC257" s="27"/>
      <c r="AD257" s="26"/>
      <c r="AE257" s="113" t="s">
        <v>194</v>
      </c>
      <c r="AF257" s="114">
        <v>3.6</v>
      </c>
      <c r="AG257" s="27"/>
      <c r="AH257" s="26"/>
      <c r="AI257" s="113" t="s">
        <v>185</v>
      </c>
      <c r="AJ257" s="114">
        <v>7.6</v>
      </c>
      <c r="AK257" s="27" t="s">
        <v>230</v>
      </c>
      <c r="AL257" s="26">
        <v>25.6</v>
      </c>
      <c r="AM257" s="27"/>
      <c r="AN257" s="26"/>
      <c r="AO257" s="27"/>
      <c r="AP257" s="26"/>
      <c r="AQ257" s="113" t="s">
        <v>194</v>
      </c>
      <c r="AR257" s="114">
        <v>3.6</v>
      </c>
      <c r="AS257" s="27"/>
      <c r="AT257" s="26"/>
    </row>
    <row r="258" spans="1:46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113" t="s">
        <v>194</v>
      </c>
      <c r="X258" s="114">
        <v>3.6</v>
      </c>
      <c r="Y258" s="27"/>
      <c r="Z258" s="26"/>
      <c r="AA258" s="27" t="s">
        <v>230</v>
      </c>
      <c r="AB258" s="26">
        <v>25.6</v>
      </c>
      <c r="AC258" s="27"/>
      <c r="AD258" s="26"/>
      <c r="AE258" s="27"/>
      <c r="AF258" s="26"/>
      <c r="AG258" s="27"/>
      <c r="AH258" s="26"/>
      <c r="AI258" s="113" t="s">
        <v>209</v>
      </c>
      <c r="AJ258" s="114">
        <v>3.7</v>
      </c>
      <c r="AK258" s="113" t="s">
        <v>194</v>
      </c>
      <c r="AL258" s="114">
        <v>3.6</v>
      </c>
      <c r="AM258" s="27"/>
      <c r="AN258" s="26"/>
      <c r="AO258" s="27"/>
      <c r="AP258" s="26"/>
      <c r="AQ258" s="27"/>
      <c r="AR258" s="26"/>
      <c r="AS258" s="27"/>
      <c r="AT258" s="26"/>
    </row>
    <row r="259" spans="1:46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</row>
    <row r="260" spans="1:46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>
        <f>SUM(H251:H258)</f>
        <v>243.7</v>
      </c>
      <c r="I260" s="18"/>
      <c r="J260" s="15">
        <f>SUM(J251:J258)</f>
        <v>242.10000000000002</v>
      </c>
      <c r="K260" s="17"/>
      <c r="L260" s="15">
        <f>SUM(L251:L258)</f>
        <v>177.00000000000003</v>
      </c>
      <c r="M260" s="17"/>
      <c r="N260" s="15">
        <f>SUM(N251:N258)</f>
        <v>242.99999999999997</v>
      </c>
      <c r="O260" s="17"/>
      <c r="P260" s="15">
        <f>SUM(P251:P258)</f>
        <v>194.9</v>
      </c>
      <c r="Q260" s="17"/>
      <c r="R260" s="15">
        <f>SUM(R251:R258)</f>
        <v>199.80000000000004</v>
      </c>
      <c r="S260" s="17"/>
      <c r="T260" s="15">
        <f>SUM(T251:T258)</f>
        <v>212.8</v>
      </c>
      <c r="U260" s="17"/>
      <c r="V260" s="15">
        <f>SUM(V251:V258)</f>
        <v>247.7</v>
      </c>
      <c r="W260" s="17"/>
      <c r="X260" s="15">
        <f>SUM(X251:X258)</f>
        <v>244.7</v>
      </c>
      <c r="Y260" s="17"/>
      <c r="Z260" s="15">
        <f>SUM(Z251:Z258)</f>
        <v>159.4</v>
      </c>
      <c r="AA260" s="17"/>
      <c r="AB260" s="15">
        <f>SUM(AB251:AB258)</f>
        <v>321.30000000000007</v>
      </c>
      <c r="AC260" s="17"/>
      <c r="AD260" s="15">
        <f>SUM(AD251:AD258)</f>
        <v>134.50000000000003</v>
      </c>
      <c r="AE260" s="17"/>
      <c r="AF260" s="15">
        <f>SUM(AF251:AF258)</f>
        <v>223.09999999999997</v>
      </c>
      <c r="AG260" s="17"/>
      <c r="AH260" s="15">
        <f>SUM(AH251:AH258)</f>
        <v>229.30000000000004</v>
      </c>
      <c r="AI260" s="17"/>
      <c r="AJ260" s="15">
        <f>SUM(AJ251:AJ258)</f>
        <v>279.10000000000002</v>
      </c>
      <c r="AK260" s="17"/>
      <c r="AL260" s="15">
        <f>SUM(AL251:AL258)</f>
        <v>301.7</v>
      </c>
      <c r="AM260" s="18"/>
      <c r="AN260" s="15">
        <f>SUM(AN251:AN258)</f>
        <v>255.70000000000002</v>
      </c>
      <c r="AO260" s="18"/>
      <c r="AP260" s="15">
        <f>SUM(AP251:AP258)</f>
        <v>192.1</v>
      </c>
      <c r="AQ260" s="17"/>
      <c r="AR260" s="15">
        <f>SUM(AR251:AR258)</f>
        <v>243.8</v>
      </c>
      <c r="AS260" s="17"/>
      <c r="AT260" s="15">
        <f>SUM(AT251:AT258)</f>
        <v>207.00000000000003</v>
      </c>
    </row>
    <row r="261" spans="1:46" x14ac:dyDescent="0.2">
      <c r="A261" s="12"/>
      <c r="B261" s="13"/>
      <c r="C261" s="14"/>
      <c r="E261" s="27"/>
      <c r="F261" s="26"/>
      <c r="G261" s="27"/>
      <c r="H261" s="26"/>
      <c r="I261" s="28"/>
      <c r="J261" s="26"/>
      <c r="K261" s="27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8"/>
      <c r="AN261" s="26"/>
      <c r="AO261" s="28"/>
      <c r="AP261" s="26"/>
      <c r="AQ261" s="27"/>
      <c r="AR261" s="26"/>
      <c r="AS261" s="27"/>
      <c r="AT261" s="26"/>
    </row>
    <row r="262" spans="1:46" s="16" customFormat="1" x14ac:dyDescent="0.2">
      <c r="A262" s="12"/>
      <c r="B262" s="13"/>
      <c r="C262" s="14"/>
      <c r="E262" s="27" t="s">
        <v>241</v>
      </c>
      <c r="F262" s="26">
        <v>29</v>
      </c>
      <c r="G262" s="27" t="s">
        <v>241</v>
      </c>
      <c r="H262" s="26">
        <v>29</v>
      </c>
      <c r="I262" s="113" t="s">
        <v>259</v>
      </c>
      <c r="J262" s="114">
        <v>0.5</v>
      </c>
      <c r="K262" s="27" t="s">
        <v>241</v>
      </c>
      <c r="L262" s="26">
        <v>29</v>
      </c>
      <c r="M262" s="27" t="s">
        <v>241</v>
      </c>
      <c r="N262" s="26">
        <v>29</v>
      </c>
      <c r="O262" s="27" t="s">
        <v>241</v>
      </c>
      <c r="P262" s="26">
        <v>29</v>
      </c>
      <c r="Q262" s="115" t="s">
        <v>241</v>
      </c>
      <c r="R262" s="116">
        <v>58</v>
      </c>
      <c r="S262" s="27" t="s">
        <v>178</v>
      </c>
      <c r="T262" s="26">
        <v>35</v>
      </c>
      <c r="U262" s="27" t="s">
        <v>241</v>
      </c>
      <c r="V262" s="26">
        <v>29</v>
      </c>
      <c r="W262" s="27" t="s">
        <v>241</v>
      </c>
      <c r="X262" s="26">
        <v>29</v>
      </c>
      <c r="Y262" s="27" t="s">
        <v>241</v>
      </c>
      <c r="Z262" s="26">
        <v>29</v>
      </c>
      <c r="AA262" s="27" t="s">
        <v>241</v>
      </c>
      <c r="AB262" s="26">
        <v>29</v>
      </c>
      <c r="AC262" s="27" t="s">
        <v>241</v>
      </c>
      <c r="AD262" s="26">
        <v>29</v>
      </c>
      <c r="AE262" s="113" t="s">
        <v>184</v>
      </c>
      <c r="AF262" s="114">
        <v>5</v>
      </c>
      <c r="AG262" s="27" t="s">
        <v>241</v>
      </c>
      <c r="AH262" s="26">
        <v>29</v>
      </c>
      <c r="AI262" s="27" t="s">
        <v>241</v>
      </c>
      <c r="AJ262" s="26">
        <v>29</v>
      </c>
      <c r="AK262" s="27" t="s">
        <v>241</v>
      </c>
      <c r="AL262" s="26">
        <v>29</v>
      </c>
      <c r="AM262" s="27" t="s">
        <v>241</v>
      </c>
      <c r="AN262" s="26">
        <v>29</v>
      </c>
      <c r="AO262" s="113" t="s">
        <v>184</v>
      </c>
      <c r="AP262" s="114">
        <v>5</v>
      </c>
      <c r="AQ262" s="27" t="s">
        <v>241</v>
      </c>
      <c r="AR262" s="26">
        <v>29</v>
      </c>
      <c r="AS262" s="27" t="s">
        <v>241</v>
      </c>
      <c r="AT262" s="26">
        <v>29</v>
      </c>
    </row>
    <row r="263" spans="1:46" s="16" customFormat="1" x14ac:dyDescent="0.2">
      <c r="A263" s="12"/>
      <c r="B263" s="13"/>
      <c r="C263" s="14"/>
      <c r="E263" s="113" t="s">
        <v>259</v>
      </c>
      <c r="F263" s="114">
        <v>0.5</v>
      </c>
      <c r="G263" s="113" t="s">
        <v>184</v>
      </c>
      <c r="H263" s="114">
        <v>10</v>
      </c>
      <c r="I263" s="113" t="s">
        <v>184</v>
      </c>
      <c r="J263" s="114">
        <v>10</v>
      </c>
      <c r="K263" s="27"/>
      <c r="L263" s="26"/>
      <c r="M263" s="27" t="s">
        <v>221</v>
      </c>
      <c r="N263" s="26">
        <v>34.6</v>
      </c>
      <c r="O263" s="27" t="s">
        <v>230</v>
      </c>
      <c r="P263" s="26">
        <v>30.9</v>
      </c>
      <c r="Q263" s="27"/>
      <c r="R263" s="26"/>
      <c r="S263" s="113" t="s">
        <v>184</v>
      </c>
      <c r="T263" s="114">
        <v>5</v>
      </c>
      <c r="U263" s="113" t="s">
        <v>184</v>
      </c>
      <c r="V263" s="114">
        <v>5</v>
      </c>
      <c r="W263" s="113" t="s">
        <v>184</v>
      </c>
      <c r="X263" s="114">
        <v>5</v>
      </c>
      <c r="Y263" s="113" t="s">
        <v>204</v>
      </c>
      <c r="Z263" s="114">
        <v>7.3</v>
      </c>
      <c r="AA263" s="27" t="s">
        <v>221</v>
      </c>
      <c r="AB263" s="26">
        <v>34.6</v>
      </c>
      <c r="AC263" s="27"/>
      <c r="AD263" s="26"/>
      <c r="AE263" s="27" t="s">
        <v>230</v>
      </c>
      <c r="AF263" s="26">
        <v>30.9</v>
      </c>
      <c r="AG263" s="27" t="s">
        <v>221</v>
      </c>
      <c r="AH263" s="26">
        <v>34.6</v>
      </c>
      <c r="AI263" s="113" t="s">
        <v>259</v>
      </c>
      <c r="AJ263" s="114">
        <v>0.5</v>
      </c>
      <c r="AK263" s="113" t="s">
        <v>184</v>
      </c>
      <c r="AL263" s="114">
        <v>5</v>
      </c>
      <c r="AM263" s="27" t="s">
        <v>221</v>
      </c>
      <c r="AN263" s="26">
        <v>34.6</v>
      </c>
      <c r="AO263" s="27" t="s">
        <v>230</v>
      </c>
      <c r="AP263" s="26">
        <v>30.9</v>
      </c>
      <c r="AQ263" s="113" t="s">
        <v>184</v>
      </c>
      <c r="AR263" s="114">
        <v>5</v>
      </c>
      <c r="AS263" s="27" t="s">
        <v>230</v>
      </c>
      <c r="AT263" s="26">
        <v>30.9</v>
      </c>
    </row>
    <row r="264" spans="1:46" s="16" customFormat="1" x14ac:dyDescent="0.2">
      <c r="A264" s="12"/>
      <c r="B264" s="13"/>
      <c r="C264" s="14"/>
      <c r="E264" s="113" t="s">
        <v>184</v>
      </c>
      <c r="F264" s="114">
        <v>5</v>
      </c>
      <c r="G264" s="27" t="s">
        <v>230</v>
      </c>
      <c r="H264" s="26">
        <v>30.9</v>
      </c>
      <c r="I264" s="27"/>
      <c r="J264" s="26"/>
      <c r="K264" s="27"/>
      <c r="L264" s="26"/>
      <c r="M264" s="27" t="s">
        <v>230</v>
      </c>
      <c r="N264" s="26">
        <v>30.9</v>
      </c>
      <c r="O264" s="27"/>
      <c r="P264" s="26"/>
      <c r="Q264" s="27"/>
      <c r="R264" s="26"/>
      <c r="S264" s="27"/>
      <c r="T264" s="26"/>
      <c r="U264" s="27" t="s">
        <v>230</v>
      </c>
      <c r="V264" s="26">
        <v>30.9</v>
      </c>
      <c r="W264" s="27"/>
      <c r="X264" s="26"/>
      <c r="Y264" s="27"/>
      <c r="Z264" s="26"/>
      <c r="AA264" s="113" t="s">
        <v>204</v>
      </c>
      <c r="AB264" s="114">
        <v>7.3</v>
      </c>
      <c r="AC264" s="27"/>
      <c r="AD264" s="26"/>
      <c r="AE264" s="27"/>
      <c r="AF264" s="26"/>
      <c r="AG264" s="27" t="s">
        <v>230</v>
      </c>
      <c r="AH264" s="26">
        <v>30.9</v>
      </c>
      <c r="AI264" s="27" t="s">
        <v>178</v>
      </c>
      <c r="AJ264" s="26">
        <v>35</v>
      </c>
      <c r="AK264" s="113" t="s">
        <v>191</v>
      </c>
      <c r="AL264" s="114">
        <v>4.9000000000000004</v>
      </c>
      <c r="AM264" s="113" t="s">
        <v>184</v>
      </c>
      <c r="AN264" s="114">
        <v>5</v>
      </c>
      <c r="AO264" s="27"/>
      <c r="AP264" s="26"/>
      <c r="AQ264" s="27" t="s">
        <v>230</v>
      </c>
      <c r="AR264" s="26">
        <v>30.9</v>
      </c>
      <c r="AS264" s="27"/>
      <c r="AT264" s="26"/>
    </row>
    <row r="265" spans="1:46" s="16" customFormat="1" x14ac:dyDescent="0.2">
      <c r="A265" s="12"/>
      <c r="B265" s="13"/>
      <c r="C265" s="14"/>
      <c r="E265" s="27" t="s">
        <v>230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113" t="s">
        <v>184</v>
      </c>
      <c r="AB265" s="114">
        <v>5</v>
      </c>
      <c r="AC265" s="27"/>
      <c r="AD265" s="26"/>
      <c r="AE265" s="27"/>
      <c r="AF265" s="26"/>
      <c r="AG265" s="27"/>
      <c r="AH265" s="26"/>
      <c r="AI265" s="27"/>
      <c r="AJ265" s="26"/>
      <c r="AK265" s="27" t="s">
        <v>230</v>
      </c>
      <c r="AL265" s="26">
        <v>30.9</v>
      </c>
      <c r="AM265" s="27" t="s">
        <v>230</v>
      </c>
      <c r="AN265" s="26">
        <v>30.9</v>
      </c>
      <c r="AO265" s="27"/>
      <c r="AP265" s="26"/>
      <c r="AQ265" s="27"/>
      <c r="AR265" s="26"/>
      <c r="AS265" s="27"/>
      <c r="AT265" s="26"/>
    </row>
    <row r="266" spans="1:46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 t="s">
        <v>230</v>
      </c>
      <c r="AB266" s="26">
        <v>30.9</v>
      </c>
      <c r="AC266" s="27"/>
      <c r="AD266" s="26"/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</row>
    <row r="267" spans="1:46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</row>
    <row r="268" spans="1:46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>
        <f>SUM(H260:H267)</f>
        <v>313.59999999999997</v>
      </c>
      <c r="I268" s="18"/>
      <c r="J268" s="15">
        <f>SUM(J260:J267)</f>
        <v>252.60000000000002</v>
      </c>
      <c r="K268" s="17"/>
      <c r="L268" s="15">
        <f>SUM(L260:L267)</f>
        <v>206.00000000000003</v>
      </c>
      <c r="M268" s="17"/>
      <c r="N268" s="15">
        <f>SUM(N260:N267)</f>
        <v>337.5</v>
      </c>
      <c r="O268" s="17"/>
      <c r="P268" s="15">
        <f>SUM(P260:P267)</f>
        <v>254.8</v>
      </c>
      <c r="Q268" s="17"/>
      <c r="R268" s="15">
        <f>SUM(R260:R267)</f>
        <v>257.80000000000007</v>
      </c>
      <c r="S268" s="17"/>
      <c r="T268" s="15">
        <f>SUM(T260:T267)</f>
        <v>252.8</v>
      </c>
      <c r="U268" s="17"/>
      <c r="V268" s="15">
        <f>SUM(V260:V267)</f>
        <v>312.59999999999997</v>
      </c>
      <c r="W268" s="17"/>
      <c r="X268" s="15">
        <f>SUM(X260:X267)</f>
        <v>278.7</v>
      </c>
      <c r="Y268" s="17"/>
      <c r="Z268" s="15">
        <f>SUM(Z260:Z267)</f>
        <v>195.70000000000002</v>
      </c>
      <c r="AA268" s="17"/>
      <c r="AB268" s="15">
        <f>SUM(AB260:AB267)</f>
        <v>428.10000000000008</v>
      </c>
      <c r="AC268" s="17"/>
      <c r="AD268" s="15">
        <f>SUM(AD260:AD267)</f>
        <v>163.50000000000003</v>
      </c>
      <c r="AE268" s="17"/>
      <c r="AF268" s="15">
        <f>SUM(AF260:AF267)</f>
        <v>258.99999999999994</v>
      </c>
      <c r="AG268" s="17"/>
      <c r="AH268" s="15">
        <f>SUM(AH260:AH267)</f>
        <v>323.80000000000007</v>
      </c>
      <c r="AI268" s="17"/>
      <c r="AJ268" s="15">
        <f>SUM(AJ260:AJ267)</f>
        <v>343.6</v>
      </c>
      <c r="AK268" s="17"/>
      <c r="AL268" s="15">
        <f>SUM(AL260:AL267)</f>
        <v>371.49999999999994</v>
      </c>
      <c r="AM268" s="18"/>
      <c r="AN268" s="15">
        <f>SUM(AN260:AN267)</f>
        <v>355.20000000000005</v>
      </c>
      <c r="AO268" s="18"/>
      <c r="AP268" s="15">
        <f>SUM(AP260:AP267)</f>
        <v>228</v>
      </c>
      <c r="AQ268" s="17"/>
      <c r="AR268" s="15">
        <f>SUM(AR260:AR267)</f>
        <v>308.7</v>
      </c>
      <c r="AS268" s="17"/>
      <c r="AT268" s="15">
        <f>SUM(AT260:AT267)</f>
        <v>266.90000000000003</v>
      </c>
    </row>
    <row r="269" spans="1:46" x14ac:dyDescent="0.2">
      <c r="A269" s="12"/>
      <c r="B269" s="13"/>
      <c r="C269" s="14"/>
      <c r="E269" s="27"/>
      <c r="F269" s="26"/>
      <c r="G269" s="27"/>
      <c r="H269" s="26"/>
      <c r="I269" s="28"/>
      <c r="J269" s="26"/>
      <c r="K269" s="27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8"/>
      <c r="AN269" s="26"/>
      <c r="AO269" s="28"/>
      <c r="AP269" s="26"/>
      <c r="AQ269" s="27"/>
      <c r="AR269" s="26"/>
      <c r="AS269" s="27"/>
      <c r="AT269" s="26"/>
    </row>
    <row r="270" spans="1:46" s="16" customFormat="1" x14ac:dyDescent="0.2">
      <c r="A270" s="12"/>
      <c r="B270" s="13"/>
      <c r="C270" s="14"/>
      <c r="E270" s="113" t="s">
        <v>241</v>
      </c>
      <c r="F270" s="114">
        <v>4.0999999999999996</v>
      </c>
      <c r="G270" s="113" t="s">
        <v>241</v>
      </c>
      <c r="H270" s="114">
        <v>4.0999999999999996</v>
      </c>
      <c r="I270" s="27"/>
      <c r="J270" s="26"/>
      <c r="K270" s="113" t="s">
        <v>241</v>
      </c>
      <c r="L270" s="114">
        <v>9.1999999999999993</v>
      </c>
      <c r="M270" s="113" t="s">
        <v>241</v>
      </c>
      <c r="N270" s="114">
        <v>4.0999999999999996</v>
      </c>
      <c r="O270" s="113" t="s">
        <v>241</v>
      </c>
      <c r="P270" s="114">
        <v>4.0999999999999996</v>
      </c>
      <c r="Q270" s="113" t="s">
        <v>241</v>
      </c>
      <c r="R270" s="114">
        <v>4.0999999999999996</v>
      </c>
      <c r="S270" s="115" t="s">
        <v>178</v>
      </c>
      <c r="T270" s="116">
        <v>74.5</v>
      </c>
      <c r="U270" s="113" t="s">
        <v>241</v>
      </c>
      <c r="V270" s="114">
        <v>9.1999999999999993</v>
      </c>
      <c r="W270" s="113" t="s">
        <v>241</v>
      </c>
      <c r="X270" s="114">
        <v>9.1999999999999993</v>
      </c>
      <c r="Y270" s="113" t="s">
        <v>241</v>
      </c>
      <c r="Z270" s="114">
        <v>9.1999999999999993</v>
      </c>
      <c r="AA270" s="113" t="s">
        <v>241</v>
      </c>
      <c r="AB270" s="114">
        <v>4.0999999999999996</v>
      </c>
      <c r="AC270" s="113" t="s">
        <v>241</v>
      </c>
      <c r="AD270" s="114">
        <v>4.0999999999999996</v>
      </c>
      <c r="AE270" s="113" t="s">
        <v>230</v>
      </c>
      <c r="AF270" s="114">
        <v>11.9</v>
      </c>
      <c r="AG270" s="113" t="s">
        <v>241</v>
      </c>
      <c r="AH270" s="114">
        <v>4.0999999999999996</v>
      </c>
      <c r="AI270" s="113" t="s">
        <v>241</v>
      </c>
      <c r="AJ270" s="114">
        <v>4.0999999999999996</v>
      </c>
      <c r="AK270" s="113" t="s">
        <v>241</v>
      </c>
      <c r="AL270" s="114">
        <v>9.1999999999999993</v>
      </c>
      <c r="AM270" s="113" t="s">
        <v>241</v>
      </c>
      <c r="AN270" s="114">
        <v>4.0999999999999996</v>
      </c>
      <c r="AO270" s="113" t="s">
        <v>230</v>
      </c>
      <c r="AP270" s="114">
        <v>11.9</v>
      </c>
      <c r="AQ270" s="113" t="s">
        <v>241</v>
      </c>
      <c r="AR270" s="114">
        <v>4.0999999999999996</v>
      </c>
      <c r="AS270" s="113" t="s">
        <v>241</v>
      </c>
      <c r="AT270" s="114">
        <v>4.0999999999999996</v>
      </c>
    </row>
    <row r="271" spans="1:46" s="16" customFormat="1" x14ac:dyDescent="0.2">
      <c r="A271" s="12"/>
      <c r="B271" s="13"/>
      <c r="C271" s="14"/>
      <c r="E271" s="113" t="s">
        <v>230</v>
      </c>
      <c r="F271" s="114">
        <v>5.3</v>
      </c>
      <c r="G271" s="113" t="s">
        <v>230</v>
      </c>
      <c r="H271" s="114">
        <v>5.3</v>
      </c>
      <c r="I271" s="27"/>
      <c r="J271" s="26"/>
      <c r="K271" s="27"/>
      <c r="L271" s="26"/>
      <c r="M271" s="27" t="s">
        <v>221</v>
      </c>
      <c r="N271" s="26">
        <v>36.299999999999997</v>
      </c>
      <c r="O271" s="113" t="s">
        <v>230</v>
      </c>
      <c r="P271" s="114">
        <v>5.3</v>
      </c>
      <c r="Q271" s="27"/>
      <c r="R271" s="26"/>
      <c r="S271" s="27"/>
      <c r="T271" s="26"/>
      <c r="U271" s="113" t="s">
        <v>230</v>
      </c>
      <c r="V271" s="114">
        <v>5.3</v>
      </c>
      <c r="W271" s="27"/>
      <c r="X271" s="26"/>
      <c r="Y271" s="27"/>
      <c r="Z271" s="26"/>
      <c r="AA271" s="27" t="s">
        <v>221</v>
      </c>
      <c r="AB271" s="26">
        <v>36.299999999999997</v>
      </c>
      <c r="AC271" s="27"/>
      <c r="AD271" s="26"/>
      <c r="AE271" s="27"/>
      <c r="AF271" s="26"/>
      <c r="AG271" s="27" t="s">
        <v>221</v>
      </c>
      <c r="AH271" s="26">
        <v>36.299999999999997</v>
      </c>
      <c r="AI271" s="27" t="s">
        <v>178</v>
      </c>
      <c r="AJ271" s="26">
        <v>33.1</v>
      </c>
      <c r="AK271" s="113" t="s">
        <v>230</v>
      </c>
      <c r="AL271" s="114">
        <v>5.3</v>
      </c>
      <c r="AM271" s="27" t="s">
        <v>221</v>
      </c>
      <c r="AN271" s="26">
        <v>36.299999999999997</v>
      </c>
      <c r="AO271" s="27"/>
      <c r="AP271" s="26"/>
      <c r="AQ271" s="113" t="s">
        <v>230</v>
      </c>
      <c r="AR271" s="114">
        <v>11.9</v>
      </c>
      <c r="AS271" s="113" t="s">
        <v>230</v>
      </c>
      <c r="AT271" s="114">
        <v>5.3</v>
      </c>
    </row>
    <row r="272" spans="1:46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113" t="s">
        <v>230</v>
      </c>
      <c r="N272" s="114">
        <v>5.3</v>
      </c>
      <c r="O272" s="27"/>
      <c r="P272" s="26"/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113" t="s">
        <v>230</v>
      </c>
      <c r="AB272" s="114">
        <v>5.3</v>
      </c>
      <c r="AC272" s="27"/>
      <c r="AD272" s="26"/>
      <c r="AE272" s="27"/>
      <c r="AF272" s="26"/>
      <c r="AG272" s="113" t="s">
        <v>230</v>
      </c>
      <c r="AH272" s="114">
        <v>5.3</v>
      </c>
      <c r="AI272" s="27"/>
      <c r="AJ272" s="26"/>
      <c r="AK272" s="27"/>
      <c r="AL272" s="26"/>
      <c r="AM272" s="113" t="s">
        <v>230</v>
      </c>
      <c r="AN272" s="114">
        <v>5.3</v>
      </c>
      <c r="AO272" s="27"/>
      <c r="AP272" s="26"/>
      <c r="AQ272" s="27"/>
      <c r="AR272" s="26"/>
      <c r="AS272" s="27"/>
      <c r="AT272" s="26"/>
    </row>
    <row r="273" spans="1:46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</row>
    <row r="274" spans="1:46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>
        <f>SUM(H268:H273)</f>
        <v>323</v>
      </c>
      <c r="I274" s="18"/>
      <c r="J274" s="15">
        <f>SUM(J268:J273)</f>
        <v>252.60000000000002</v>
      </c>
      <c r="K274" s="17"/>
      <c r="L274" s="15">
        <f>SUM(L268:L273)</f>
        <v>215.20000000000002</v>
      </c>
      <c r="M274" s="17"/>
      <c r="N274" s="15">
        <f>SUM(N268:N273)</f>
        <v>383.20000000000005</v>
      </c>
      <c r="O274" s="17"/>
      <c r="P274" s="15">
        <f>SUM(P268:P273)</f>
        <v>264.20000000000005</v>
      </c>
      <c r="Q274" s="17"/>
      <c r="R274" s="15">
        <f>SUM(R268:R273)</f>
        <v>261.90000000000009</v>
      </c>
      <c r="S274" s="17"/>
      <c r="T274" s="15">
        <f>SUM(T268:T273)</f>
        <v>327.3</v>
      </c>
      <c r="U274" s="17"/>
      <c r="V274" s="15">
        <f>SUM(V268:V273)</f>
        <v>327.09999999999997</v>
      </c>
      <c r="W274" s="17"/>
      <c r="X274" s="15">
        <f>SUM(X268:X273)</f>
        <v>287.89999999999998</v>
      </c>
      <c r="Y274" s="17"/>
      <c r="Z274" s="15">
        <f>SUM(Z268:Z273)</f>
        <v>204.9</v>
      </c>
      <c r="AA274" s="17"/>
      <c r="AB274" s="15">
        <f>SUM(AB268:AB273)</f>
        <v>473.80000000000013</v>
      </c>
      <c r="AC274" s="17"/>
      <c r="AD274" s="15">
        <f>SUM(AD268:AD273)</f>
        <v>167.60000000000002</v>
      </c>
      <c r="AE274" s="17"/>
      <c r="AF274" s="15">
        <f>SUM(AF268:AF273)</f>
        <v>270.89999999999992</v>
      </c>
      <c r="AG274" s="17"/>
      <c r="AH274" s="15">
        <f>SUM(AH268:AH273)</f>
        <v>369.50000000000011</v>
      </c>
      <c r="AI274" s="17"/>
      <c r="AJ274" s="15">
        <f>SUM(AJ268:AJ273)</f>
        <v>380.80000000000007</v>
      </c>
      <c r="AK274" s="17"/>
      <c r="AL274" s="15">
        <f>SUM(AL268:AL273)</f>
        <v>385.99999999999994</v>
      </c>
      <c r="AM274" s="18"/>
      <c r="AN274" s="15">
        <f>SUM(AN268:AN273)</f>
        <v>400.90000000000009</v>
      </c>
      <c r="AO274" s="18"/>
      <c r="AP274" s="15">
        <f>SUM(AP268:AP273)</f>
        <v>239.9</v>
      </c>
      <c r="AQ274" s="17"/>
      <c r="AR274" s="15">
        <f>SUM(AR268:AR273)</f>
        <v>324.7</v>
      </c>
      <c r="AS274" s="17"/>
      <c r="AT274" s="15">
        <f>SUM(AT268:AT273)</f>
        <v>276.30000000000007</v>
      </c>
    </row>
    <row r="275" spans="1:46" ht="13.5" customHeight="1" x14ac:dyDescent="0.2">
      <c r="A275" s="12"/>
      <c r="B275" s="13"/>
      <c r="C275" s="14"/>
      <c r="E275" s="27"/>
      <c r="F275" s="26"/>
      <c r="G275" s="27"/>
      <c r="H275" s="26"/>
      <c r="I275" s="28"/>
      <c r="J275" s="26"/>
      <c r="K275" s="27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8"/>
      <c r="AN275" s="26"/>
      <c r="AO275" s="28"/>
      <c r="AP275" s="26"/>
      <c r="AQ275" s="27"/>
      <c r="AR275" s="26"/>
      <c r="AS275" s="27"/>
      <c r="AT275" s="26"/>
    </row>
    <row r="276" spans="1:46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113" t="s">
        <v>221</v>
      </c>
      <c r="N276" s="114">
        <v>5</v>
      </c>
      <c r="O276" s="27"/>
      <c r="P276" s="26"/>
      <c r="Q276" s="27"/>
      <c r="R276" s="26"/>
      <c r="S276" s="117" t="s">
        <v>178</v>
      </c>
      <c r="T276" s="118">
        <v>45</v>
      </c>
      <c r="U276" s="27"/>
      <c r="V276" s="26"/>
      <c r="W276" s="27"/>
      <c r="X276" s="26"/>
      <c r="Y276" s="27"/>
      <c r="Z276" s="26"/>
      <c r="AA276" s="113" t="s">
        <v>221</v>
      </c>
      <c r="AB276" s="114">
        <v>12.5</v>
      </c>
      <c r="AC276" s="27"/>
      <c r="AD276" s="26"/>
      <c r="AE276" s="27"/>
      <c r="AF276" s="26"/>
      <c r="AG276" s="113" t="s">
        <v>221</v>
      </c>
      <c r="AH276" s="114">
        <v>5</v>
      </c>
      <c r="AI276" s="117" t="s">
        <v>178</v>
      </c>
      <c r="AJ276" s="118">
        <v>45</v>
      </c>
      <c r="AK276" s="27"/>
      <c r="AL276" s="26"/>
      <c r="AM276" s="113" t="s">
        <v>221</v>
      </c>
      <c r="AN276" s="114">
        <v>5</v>
      </c>
      <c r="AO276" s="27"/>
      <c r="AP276" s="26"/>
      <c r="AQ276" s="27"/>
      <c r="AR276" s="26"/>
      <c r="AS276" s="27"/>
      <c r="AT276" s="26"/>
    </row>
    <row r="277" spans="1:46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</row>
    <row r="278" spans="1:46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</row>
    <row r="279" spans="1:46" s="10" customFormat="1" ht="12.75" x14ac:dyDescent="0.2">
      <c r="A279" s="19"/>
      <c r="B279" s="20"/>
      <c r="C279" s="22" t="s">
        <v>47</v>
      </c>
      <c r="D279" s="23"/>
      <c r="E279" s="24"/>
      <c r="F279" s="25">
        <f>SUM(F274:F278)</f>
        <v>328.2</v>
      </c>
      <c r="G279" s="24"/>
      <c r="H279" s="25">
        <f>SUM(H274:H278)</f>
        <v>323</v>
      </c>
      <c r="I279" s="24"/>
      <c r="J279" s="25">
        <f>SUM(J274:J278)</f>
        <v>252.60000000000002</v>
      </c>
      <c r="K279" s="24"/>
      <c r="L279" s="25">
        <f>SUM(L274:L278)</f>
        <v>215.20000000000002</v>
      </c>
      <c r="M279" s="24"/>
      <c r="N279" s="25">
        <f>SUM(N274:N278)</f>
        <v>388.20000000000005</v>
      </c>
      <c r="O279" s="24"/>
      <c r="P279" s="25">
        <f>SUM(P274:P278)</f>
        <v>264.20000000000005</v>
      </c>
      <c r="Q279" s="24"/>
      <c r="R279" s="25">
        <f>SUM(R274:R278)</f>
        <v>261.90000000000009</v>
      </c>
      <c r="S279" s="24"/>
      <c r="T279" s="25">
        <f>SUM(T274:T278)</f>
        <v>372.3</v>
      </c>
      <c r="U279" s="24"/>
      <c r="V279" s="25">
        <f>SUM(V274:V278)</f>
        <v>327.09999999999997</v>
      </c>
      <c r="W279" s="24"/>
      <c r="X279" s="25">
        <f>SUM(X274:X278)</f>
        <v>287.89999999999998</v>
      </c>
      <c r="Y279" s="24"/>
      <c r="Z279" s="25">
        <f>SUM(Z274:Z278)</f>
        <v>204.9</v>
      </c>
      <c r="AA279" s="24"/>
      <c r="AB279" s="25">
        <f>SUM(AB274:AB278)</f>
        <v>486.30000000000013</v>
      </c>
      <c r="AC279" s="24"/>
      <c r="AD279" s="25">
        <f>SUM(AD274:AD278)</f>
        <v>167.60000000000002</v>
      </c>
      <c r="AE279" s="24"/>
      <c r="AF279" s="25">
        <f>SUM(AF274:AF278)</f>
        <v>270.89999999999992</v>
      </c>
      <c r="AG279" s="24"/>
      <c r="AH279" s="25">
        <f>SUM(AH274:AH278)</f>
        <v>374.50000000000011</v>
      </c>
      <c r="AI279" s="24"/>
      <c r="AJ279" s="25">
        <f>SUM(AJ274:AJ278)</f>
        <v>425.80000000000007</v>
      </c>
      <c r="AK279" s="24"/>
      <c r="AL279" s="25">
        <f>SUM(AL274:AL278)</f>
        <v>385.99999999999994</v>
      </c>
      <c r="AM279" s="24"/>
      <c r="AN279" s="25">
        <f>SUM(AN274:AN278)</f>
        <v>405.90000000000009</v>
      </c>
      <c r="AO279" s="24"/>
      <c r="AP279" s="25">
        <f>SUM(AP274:AP278)</f>
        <v>239.9</v>
      </c>
      <c r="AQ279" s="24"/>
      <c r="AR279" s="25">
        <f>SUM(AR274:AR278)</f>
        <v>324.7</v>
      </c>
      <c r="AS279" s="24"/>
      <c r="AT279" s="25">
        <f>SUM(AT274:AT278)</f>
        <v>276.30000000000007</v>
      </c>
    </row>
    <row r="280" spans="1:46" x14ac:dyDescent="0.2">
      <c r="A280" s="12"/>
      <c r="B280" s="13"/>
      <c r="C280" s="14"/>
      <c r="E280" s="29"/>
      <c r="F280" s="30"/>
      <c r="G280" s="29"/>
      <c r="H280" s="30"/>
      <c r="I280" s="31"/>
      <c r="J280" s="30"/>
      <c r="K280" s="29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31"/>
      <c r="AN280" s="30"/>
      <c r="AO280" s="31"/>
      <c r="AP280" s="30"/>
      <c r="AQ280" s="29"/>
      <c r="AR280" s="30"/>
      <c r="AS280" s="29"/>
      <c r="AT280" s="30"/>
    </row>
    <row r="281" spans="1:46" x14ac:dyDescent="0.2">
      <c r="A281" s="12"/>
      <c r="B281" s="13"/>
      <c r="C281" s="14"/>
    </row>
    <row r="282" spans="1:46" x14ac:dyDescent="0.2">
      <c r="A282" s="129">
        <v>46085</v>
      </c>
      <c r="B282" s="130">
        <v>1000</v>
      </c>
      <c r="C282" s="131" t="s">
        <v>54</v>
      </c>
      <c r="E282" s="27" t="s">
        <v>169</v>
      </c>
      <c r="F282" s="26">
        <v>0</v>
      </c>
      <c r="G282" s="27" t="s">
        <v>246</v>
      </c>
      <c r="H282" s="26">
        <v>31.6</v>
      </c>
      <c r="I282" s="27" t="s">
        <v>169</v>
      </c>
      <c r="J282" s="26">
        <v>0</v>
      </c>
      <c r="K282" s="27" t="s">
        <v>169</v>
      </c>
      <c r="L282" s="26">
        <v>0</v>
      </c>
      <c r="M282" s="113" t="s">
        <v>199</v>
      </c>
      <c r="N282" s="114">
        <v>-3.8</v>
      </c>
      <c r="O282" s="27" t="s">
        <v>169</v>
      </c>
      <c r="P282" s="26">
        <v>0</v>
      </c>
      <c r="Q282" s="27" t="s">
        <v>169</v>
      </c>
      <c r="R282" s="26">
        <v>0</v>
      </c>
      <c r="S282" s="27" t="s">
        <v>169</v>
      </c>
      <c r="T282" s="26">
        <v>0</v>
      </c>
      <c r="U282" s="27" t="s">
        <v>169</v>
      </c>
      <c r="V282" s="26">
        <v>0</v>
      </c>
      <c r="W282" s="27" t="s">
        <v>169</v>
      </c>
      <c r="X282" s="26">
        <v>0</v>
      </c>
      <c r="Y282" s="27" t="s">
        <v>224</v>
      </c>
      <c r="Z282" s="26">
        <v>0</v>
      </c>
      <c r="AA282" s="27" t="s">
        <v>169</v>
      </c>
      <c r="AB282" s="26">
        <v>0</v>
      </c>
      <c r="AC282" s="27" t="s">
        <v>169</v>
      </c>
      <c r="AD282" s="26">
        <v>0</v>
      </c>
      <c r="AE282" s="27" t="s">
        <v>169</v>
      </c>
      <c r="AF282" s="26">
        <v>0</v>
      </c>
      <c r="AG282" s="27" t="s">
        <v>169</v>
      </c>
      <c r="AH282" s="26">
        <v>0</v>
      </c>
      <c r="AI282" s="27" t="s">
        <v>198</v>
      </c>
      <c r="AJ282" s="26">
        <v>32.799999999999997</v>
      </c>
      <c r="AK282" s="27" t="s">
        <v>169</v>
      </c>
      <c r="AL282" s="26">
        <v>0</v>
      </c>
      <c r="AM282" s="27" t="s">
        <v>169</v>
      </c>
      <c r="AN282" s="26">
        <v>0</v>
      </c>
      <c r="AO282" s="27" t="s">
        <v>169</v>
      </c>
      <c r="AP282" s="26">
        <v>0</v>
      </c>
      <c r="AQ282" s="27" t="s">
        <v>169</v>
      </c>
      <c r="AR282" s="26">
        <v>0</v>
      </c>
      <c r="AS282" s="27" t="s">
        <v>169</v>
      </c>
      <c r="AT282" s="26">
        <v>0</v>
      </c>
    </row>
    <row r="283" spans="1:46" x14ac:dyDescent="0.2">
      <c r="A283" s="12"/>
      <c r="B283" s="13"/>
      <c r="C283" s="14"/>
      <c r="E283" s="27" t="s">
        <v>282</v>
      </c>
      <c r="F283" s="26">
        <v>0</v>
      </c>
      <c r="G283" s="27" t="s">
        <v>282</v>
      </c>
      <c r="H283" s="26">
        <v>0</v>
      </c>
      <c r="I283" s="27" t="s">
        <v>224</v>
      </c>
      <c r="J283" s="26">
        <v>0</v>
      </c>
      <c r="K283" s="27" t="s">
        <v>236</v>
      </c>
      <c r="L283" s="26">
        <v>33</v>
      </c>
      <c r="M283" s="27" t="s">
        <v>224</v>
      </c>
      <c r="N283" s="26">
        <v>0</v>
      </c>
      <c r="O283" s="27" t="s">
        <v>264</v>
      </c>
      <c r="P283" s="26">
        <v>0</v>
      </c>
      <c r="Q283" s="27" t="s">
        <v>259</v>
      </c>
      <c r="R283" s="26">
        <v>31.3</v>
      </c>
      <c r="S283" s="27" t="s">
        <v>287</v>
      </c>
      <c r="T283" s="26">
        <v>0</v>
      </c>
      <c r="U283" s="113" t="s">
        <v>199</v>
      </c>
      <c r="V283" s="114">
        <v>-3.8</v>
      </c>
      <c r="W283" s="27" t="s">
        <v>259</v>
      </c>
      <c r="X283" s="26">
        <v>31.3</v>
      </c>
      <c r="Y283" s="27" t="s">
        <v>213</v>
      </c>
      <c r="Z283" s="26">
        <v>0</v>
      </c>
      <c r="AA283" s="27" t="s">
        <v>241</v>
      </c>
      <c r="AB283" s="26">
        <v>0</v>
      </c>
      <c r="AC283" s="113" t="s">
        <v>253</v>
      </c>
      <c r="AD283" s="114">
        <v>7.9</v>
      </c>
      <c r="AE283" s="27" t="s">
        <v>181</v>
      </c>
      <c r="AF283" s="26">
        <v>24.6</v>
      </c>
      <c r="AG283" s="27" t="s">
        <v>291</v>
      </c>
      <c r="AH283" s="26">
        <v>28.2</v>
      </c>
      <c r="AI283" s="27" t="s">
        <v>171</v>
      </c>
      <c r="AJ283" s="26">
        <v>0</v>
      </c>
      <c r="AK283" s="27" t="s">
        <v>264</v>
      </c>
      <c r="AL283" s="26">
        <v>0</v>
      </c>
      <c r="AM283" s="27" t="s">
        <v>236</v>
      </c>
      <c r="AN283" s="26">
        <v>33</v>
      </c>
      <c r="AO283" s="27" t="s">
        <v>224</v>
      </c>
      <c r="AP283" s="26">
        <v>0</v>
      </c>
      <c r="AQ283" s="27" t="s">
        <v>224</v>
      </c>
      <c r="AR283" s="26">
        <v>0</v>
      </c>
      <c r="AS283" s="113" t="s">
        <v>195</v>
      </c>
      <c r="AT283" s="114">
        <v>7.3</v>
      </c>
    </row>
    <row r="284" spans="1:46" x14ac:dyDescent="0.2">
      <c r="A284" s="12"/>
      <c r="B284" s="13"/>
      <c r="C284" s="14"/>
      <c r="E284" s="27" t="s">
        <v>213</v>
      </c>
      <c r="F284" s="26">
        <v>0</v>
      </c>
      <c r="G284" s="113" t="s">
        <v>212</v>
      </c>
      <c r="H284" s="114">
        <v>4.0999999999999996</v>
      </c>
      <c r="I284" s="27" t="s">
        <v>298</v>
      </c>
      <c r="J284" s="26">
        <v>0</v>
      </c>
      <c r="K284" s="27" t="s">
        <v>224</v>
      </c>
      <c r="L284" s="26">
        <v>0</v>
      </c>
      <c r="M284" s="27" t="s">
        <v>248</v>
      </c>
      <c r="N284" s="26">
        <v>0</v>
      </c>
      <c r="O284" s="113" t="s">
        <v>186</v>
      </c>
      <c r="P284" s="114">
        <v>6.9</v>
      </c>
      <c r="Q284" s="113" t="s">
        <v>195</v>
      </c>
      <c r="R284" s="114">
        <v>7.3</v>
      </c>
      <c r="S284" s="27" t="s">
        <v>181</v>
      </c>
      <c r="T284" s="26">
        <v>24.6</v>
      </c>
      <c r="U284" s="27" t="s">
        <v>190</v>
      </c>
      <c r="V284" s="26">
        <v>28.8</v>
      </c>
      <c r="W284" s="27" t="s">
        <v>224</v>
      </c>
      <c r="X284" s="26">
        <v>0</v>
      </c>
      <c r="Y284" s="27" t="s">
        <v>190</v>
      </c>
      <c r="Z284" s="26">
        <v>28.8</v>
      </c>
      <c r="AA284" s="27" t="s">
        <v>224</v>
      </c>
      <c r="AB284" s="26">
        <v>0</v>
      </c>
      <c r="AC284" s="27" t="s">
        <v>224</v>
      </c>
      <c r="AD284" s="26">
        <v>0</v>
      </c>
      <c r="AE284" s="27" t="s">
        <v>193</v>
      </c>
      <c r="AF284" s="26">
        <v>0</v>
      </c>
      <c r="AG284" s="27" t="s">
        <v>200</v>
      </c>
      <c r="AH284" s="26">
        <v>0</v>
      </c>
      <c r="AI284" s="27" t="s">
        <v>224</v>
      </c>
      <c r="AJ284" s="26">
        <v>0</v>
      </c>
      <c r="AK284" s="27" t="s">
        <v>254</v>
      </c>
      <c r="AL284" s="26">
        <v>34.1</v>
      </c>
      <c r="AM284" s="27" t="s">
        <v>171</v>
      </c>
      <c r="AN284" s="26">
        <v>0</v>
      </c>
      <c r="AO284" s="27" t="s">
        <v>213</v>
      </c>
      <c r="AP284" s="26">
        <v>0</v>
      </c>
      <c r="AQ284" s="113" t="s">
        <v>297</v>
      </c>
      <c r="AR284" s="114">
        <v>5.7</v>
      </c>
      <c r="AS284" s="27" t="s">
        <v>224</v>
      </c>
      <c r="AT284" s="26">
        <v>0</v>
      </c>
    </row>
    <row r="285" spans="1:46" x14ac:dyDescent="0.2">
      <c r="A285" s="12"/>
      <c r="B285" s="13"/>
      <c r="C285" s="14"/>
      <c r="E285" s="27" t="s">
        <v>264</v>
      </c>
      <c r="F285" s="26">
        <v>0</v>
      </c>
      <c r="G285" s="27" t="s">
        <v>177</v>
      </c>
      <c r="H285" s="26">
        <v>0</v>
      </c>
      <c r="I285" s="27" t="s">
        <v>271</v>
      </c>
      <c r="J285" s="26">
        <v>0</v>
      </c>
      <c r="K285" s="27" t="s">
        <v>266</v>
      </c>
      <c r="L285" s="26">
        <v>23.6</v>
      </c>
      <c r="M285" s="27" t="s">
        <v>252</v>
      </c>
      <c r="N285" s="26">
        <v>25</v>
      </c>
      <c r="O285" s="27" t="s">
        <v>252</v>
      </c>
      <c r="P285" s="26">
        <v>25</v>
      </c>
      <c r="Q285" s="27" t="s">
        <v>224</v>
      </c>
      <c r="R285" s="26">
        <v>0</v>
      </c>
      <c r="S285" s="27" t="s">
        <v>254</v>
      </c>
      <c r="T285" s="26">
        <v>34.1</v>
      </c>
      <c r="U285" s="27" t="s">
        <v>204</v>
      </c>
      <c r="V285" s="26">
        <v>0</v>
      </c>
      <c r="W285" s="27" t="s">
        <v>213</v>
      </c>
      <c r="X285" s="26">
        <v>0</v>
      </c>
      <c r="Y285" s="27" t="s">
        <v>178</v>
      </c>
      <c r="Z285" s="26">
        <v>0</v>
      </c>
      <c r="AA285" s="113" t="s">
        <v>297</v>
      </c>
      <c r="AB285" s="114">
        <v>5.7</v>
      </c>
      <c r="AC285" s="27" t="s">
        <v>184</v>
      </c>
      <c r="AD285" s="26">
        <v>0</v>
      </c>
      <c r="AE285" s="27" t="s">
        <v>242</v>
      </c>
      <c r="AF285" s="26">
        <v>0</v>
      </c>
      <c r="AG285" s="27" t="s">
        <v>216</v>
      </c>
      <c r="AH285" s="26">
        <v>0</v>
      </c>
      <c r="AI285" s="27" t="s">
        <v>264</v>
      </c>
      <c r="AJ285" s="26">
        <v>0</v>
      </c>
      <c r="AK285" s="27" t="s">
        <v>184</v>
      </c>
      <c r="AL285" s="26">
        <v>0</v>
      </c>
      <c r="AM285" s="113" t="s">
        <v>299</v>
      </c>
      <c r="AN285" s="114">
        <v>8.1999999999999993</v>
      </c>
      <c r="AO285" s="27" t="s">
        <v>264</v>
      </c>
      <c r="AP285" s="26">
        <v>0</v>
      </c>
      <c r="AQ285" s="27" t="s">
        <v>213</v>
      </c>
      <c r="AR285" s="26">
        <v>0</v>
      </c>
      <c r="AS285" s="113" t="s">
        <v>297</v>
      </c>
      <c r="AT285" s="114">
        <v>5.7</v>
      </c>
    </row>
    <row r="286" spans="1:46" x14ac:dyDescent="0.2">
      <c r="A286" s="12"/>
      <c r="B286" s="13"/>
      <c r="C286" s="14"/>
      <c r="E286" s="27" t="s">
        <v>181</v>
      </c>
      <c r="F286" s="26">
        <v>24.6</v>
      </c>
      <c r="G286" s="27" t="s">
        <v>217</v>
      </c>
      <c r="H286" s="26">
        <v>31.3</v>
      </c>
      <c r="I286" s="27" t="s">
        <v>264</v>
      </c>
      <c r="J286" s="26">
        <v>0</v>
      </c>
      <c r="K286" s="27" t="s">
        <v>172</v>
      </c>
      <c r="L286" s="26">
        <v>0</v>
      </c>
      <c r="M286" s="27" t="s">
        <v>204</v>
      </c>
      <c r="N286" s="26">
        <v>0</v>
      </c>
      <c r="O286" s="27" t="s">
        <v>210</v>
      </c>
      <c r="P286" s="26">
        <v>32.200000000000003</v>
      </c>
      <c r="Q286" s="27" t="s">
        <v>213</v>
      </c>
      <c r="R286" s="26">
        <v>0</v>
      </c>
      <c r="S286" s="27" t="s">
        <v>204</v>
      </c>
      <c r="T286" s="26">
        <v>0</v>
      </c>
      <c r="U286" s="27" t="s">
        <v>177</v>
      </c>
      <c r="V286" s="26">
        <v>0</v>
      </c>
      <c r="W286" s="27" t="s">
        <v>302</v>
      </c>
      <c r="X286" s="26">
        <v>40.799999999999997</v>
      </c>
      <c r="Y286" s="27" t="s">
        <v>216</v>
      </c>
      <c r="Z286" s="26">
        <v>0</v>
      </c>
      <c r="AA286" s="27" t="s">
        <v>177</v>
      </c>
      <c r="AB286" s="26">
        <v>0</v>
      </c>
      <c r="AC286" s="27" t="s">
        <v>179</v>
      </c>
      <c r="AD286" s="26">
        <v>0</v>
      </c>
      <c r="AE286" s="27" t="s">
        <v>200</v>
      </c>
      <c r="AF286" s="26">
        <v>0</v>
      </c>
      <c r="AG286" s="27" t="s">
        <v>219</v>
      </c>
      <c r="AH286" s="26">
        <v>29.5</v>
      </c>
      <c r="AI286" s="27" t="s">
        <v>190</v>
      </c>
      <c r="AJ286" s="26">
        <v>28.8</v>
      </c>
      <c r="AK286" s="27" t="s">
        <v>172</v>
      </c>
      <c r="AL286" s="26">
        <v>0</v>
      </c>
      <c r="AM286" s="27" t="s">
        <v>248</v>
      </c>
      <c r="AN286" s="26">
        <v>0</v>
      </c>
      <c r="AO286" s="27" t="s">
        <v>181</v>
      </c>
      <c r="AP286" s="26">
        <v>24.6</v>
      </c>
      <c r="AQ286" s="27" t="s">
        <v>264</v>
      </c>
      <c r="AR286" s="26">
        <v>0</v>
      </c>
      <c r="AS286" s="27" t="s">
        <v>298</v>
      </c>
      <c r="AT286" s="26">
        <v>0</v>
      </c>
    </row>
    <row r="287" spans="1:46" x14ac:dyDescent="0.2">
      <c r="A287" s="12"/>
      <c r="B287" s="13"/>
      <c r="C287" s="14"/>
      <c r="E287" s="27" t="s">
        <v>178</v>
      </c>
      <c r="F287" s="26">
        <v>0</v>
      </c>
      <c r="G287" s="113" t="s">
        <v>185</v>
      </c>
      <c r="H287" s="114">
        <v>11.3</v>
      </c>
      <c r="I287" s="27" t="s">
        <v>193</v>
      </c>
      <c r="J287" s="26">
        <v>0</v>
      </c>
      <c r="K287" s="27" t="s">
        <v>230</v>
      </c>
      <c r="L287" s="26">
        <v>0</v>
      </c>
      <c r="M287" s="27" t="s">
        <v>178</v>
      </c>
      <c r="N287" s="26">
        <v>0</v>
      </c>
      <c r="O287" s="27" t="s">
        <v>196</v>
      </c>
      <c r="P287" s="26">
        <v>29.7</v>
      </c>
      <c r="Q287" s="27" t="s">
        <v>255</v>
      </c>
      <c r="R287" s="26">
        <v>29.5</v>
      </c>
      <c r="S287" s="27" t="s">
        <v>172</v>
      </c>
      <c r="T287" s="26">
        <v>0</v>
      </c>
      <c r="U287" s="113" t="s">
        <v>185</v>
      </c>
      <c r="V287" s="114">
        <v>11.3</v>
      </c>
      <c r="W287" s="27" t="s">
        <v>172</v>
      </c>
      <c r="X287" s="26">
        <v>0</v>
      </c>
      <c r="Y287" s="27" t="s">
        <v>219</v>
      </c>
      <c r="Z287" s="26">
        <v>29.5</v>
      </c>
      <c r="AA287" s="27" t="s">
        <v>172</v>
      </c>
      <c r="AB287" s="26">
        <v>0</v>
      </c>
      <c r="AC287" s="113" t="s">
        <v>301</v>
      </c>
      <c r="AD287" s="114">
        <v>7.4</v>
      </c>
      <c r="AE287" s="113" t="s">
        <v>185</v>
      </c>
      <c r="AF287" s="114">
        <v>11.3</v>
      </c>
      <c r="AG287" s="27" t="s">
        <v>170</v>
      </c>
      <c r="AH287" s="26">
        <v>0</v>
      </c>
      <c r="AI287" s="27" t="s">
        <v>193</v>
      </c>
      <c r="AJ287" s="26">
        <v>0</v>
      </c>
      <c r="AK287" s="27" t="s">
        <v>219</v>
      </c>
      <c r="AL287" s="26">
        <v>29.5</v>
      </c>
      <c r="AM287" s="113" t="s">
        <v>203</v>
      </c>
      <c r="AN287" s="114">
        <v>4.8</v>
      </c>
      <c r="AO287" s="27" t="s">
        <v>172</v>
      </c>
      <c r="AP287" s="26">
        <v>0</v>
      </c>
      <c r="AQ287" s="27" t="s">
        <v>181</v>
      </c>
      <c r="AR287" s="26">
        <v>24.6</v>
      </c>
      <c r="AS287" s="113" t="s">
        <v>174</v>
      </c>
      <c r="AT287" s="114">
        <v>8.6</v>
      </c>
    </row>
    <row r="288" spans="1:46" x14ac:dyDescent="0.2">
      <c r="A288" s="12"/>
      <c r="B288" s="13"/>
      <c r="C288" s="14"/>
      <c r="E288" s="27" t="s">
        <v>172</v>
      </c>
      <c r="F288" s="26">
        <v>0</v>
      </c>
      <c r="G288" s="27" t="s">
        <v>170</v>
      </c>
      <c r="H288" s="26">
        <v>0</v>
      </c>
      <c r="I288" s="27" t="s">
        <v>204</v>
      </c>
      <c r="J288" s="26">
        <v>0</v>
      </c>
      <c r="K288" s="27" t="s">
        <v>170</v>
      </c>
      <c r="L288" s="26">
        <v>0</v>
      </c>
      <c r="M288" s="27" t="s">
        <v>170</v>
      </c>
      <c r="N288" s="26">
        <v>0</v>
      </c>
      <c r="O288" s="27" t="s">
        <v>170</v>
      </c>
      <c r="P288" s="26">
        <v>0</v>
      </c>
      <c r="Q288" s="27" t="s">
        <v>204</v>
      </c>
      <c r="R288" s="26">
        <v>0</v>
      </c>
      <c r="S288" s="27" t="s">
        <v>216</v>
      </c>
      <c r="T288" s="26">
        <v>0</v>
      </c>
      <c r="U288" s="113" t="s">
        <v>209</v>
      </c>
      <c r="V288" s="114">
        <v>5.7</v>
      </c>
      <c r="W288" s="27" t="s">
        <v>179</v>
      </c>
      <c r="X288" s="26">
        <v>0</v>
      </c>
      <c r="Y288" s="27" t="s">
        <v>170</v>
      </c>
      <c r="Z288" s="26">
        <v>0</v>
      </c>
      <c r="AA288" s="113" t="s">
        <v>185</v>
      </c>
      <c r="AB288" s="114">
        <v>11.3</v>
      </c>
      <c r="AC288" s="27" t="s">
        <v>170</v>
      </c>
      <c r="AD288" s="26">
        <v>0</v>
      </c>
      <c r="AE288" s="27" t="s">
        <v>170</v>
      </c>
      <c r="AF288" s="26">
        <v>0</v>
      </c>
      <c r="AG288" s="27" t="s">
        <v>300</v>
      </c>
      <c r="AH288" s="26">
        <v>31</v>
      </c>
      <c r="AI288" s="27" t="s">
        <v>184</v>
      </c>
      <c r="AJ288" s="26">
        <v>0</v>
      </c>
      <c r="AK288" s="27" t="s">
        <v>170</v>
      </c>
      <c r="AL288" s="26">
        <v>0</v>
      </c>
      <c r="AM288" s="27" t="s">
        <v>184</v>
      </c>
      <c r="AN288" s="26">
        <v>0</v>
      </c>
      <c r="AO288" s="113" t="s">
        <v>257</v>
      </c>
      <c r="AP288" s="114">
        <v>7.3</v>
      </c>
      <c r="AQ288" s="27" t="s">
        <v>170</v>
      </c>
      <c r="AR288" s="26">
        <v>0</v>
      </c>
      <c r="AS288" s="27" t="s">
        <v>216</v>
      </c>
      <c r="AT288" s="26">
        <v>0</v>
      </c>
    </row>
    <row r="289" spans="1:46" x14ac:dyDescent="0.2">
      <c r="A289" s="12"/>
      <c r="B289" s="13"/>
      <c r="C289" s="14"/>
      <c r="E289" s="27" t="s">
        <v>205</v>
      </c>
      <c r="F289" s="26">
        <v>0</v>
      </c>
      <c r="G289" s="27" t="s">
        <v>288</v>
      </c>
      <c r="H289" s="26">
        <v>0</v>
      </c>
      <c r="I289" s="113" t="s">
        <v>203</v>
      </c>
      <c r="J289" s="114">
        <v>4.8</v>
      </c>
      <c r="K289" s="27" t="s">
        <v>173</v>
      </c>
      <c r="L289" s="26">
        <v>0</v>
      </c>
      <c r="M289" s="27" t="s">
        <v>270</v>
      </c>
      <c r="N289" s="26">
        <v>40.200000000000003</v>
      </c>
      <c r="O289" s="27" t="s">
        <v>205</v>
      </c>
      <c r="P289" s="26">
        <v>0</v>
      </c>
      <c r="Q289" s="27" t="s">
        <v>170</v>
      </c>
      <c r="R289" s="26">
        <v>0</v>
      </c>
      <c r="S289" s="27" t="s">
        <v>173</v>
      </c>
      <c r="T289" s="26">
        <v>0</v>
      </c>
      <c r="U289" s="27" t="s">
        <v>216</v>
      </c>
      <c r="V289" s="26">
        <v>0</v>
      </c>
      <c r="W289" s="27" t="s">
        <v>170</v>
      </c>
      <c r="X289" s="26">
        <v>0</v>
      </c>
      <c r="Y289" s="27" t="s">
        <v>270</v>
      </c>
      <c r="Z289" s="26">
        <v>40.200000000000003</v>
      </c>
      <c r="AA289" s="27" t="s">
        <v>201</v>
      </c>
      <c r="AB289" s="26">
        <v>0</v>
      </c>
      <c r="AC289" s="113" t="s">
        <v>207</v>
      </c>
      <c r="AD289" s="114">
        <v>7.5</v>
      </c>
      <c r="AE289" s="27" t="s">
        <v>201</v>
      </c>
      <c r="AF289" s="26">
        <v>0</v>
      </c>
      <c r="AG289" s="27" t="s">
        <v>270</v>
      </c>
      <c r="AH289" s="26">
        <v>40.200000000000003</v>
      </c>
      <c r="AI289" s="27" t="s">
        <v>170</v>
      </c>
      <c r="AJ289" s="26">
        <v>0</v>
      </c>
      <c r="AK289" s="27" t="s">
        <v>205</v>
      </c>
      <c r="AL289" s="26">
        <v>0</v>
      </c>
      <c r="AM289" s="27" t="s">
        <v>201</v>
      </c>
      <c r="AN289" s="26">
        <v>0</v>
      </c>
      <c r="AO289" s="27" t="s">
        <v>170</v>
      </c>
      <c r="AP289" s="26">
        <v>0</v>
      </c>
      <c r="AQ289" s="27" t="s">
        <v>205</v>
      </c>
      <c r="AR289" s="26">
        <v>0</v>
      </c>
      <c r="AS289" s="113" t="s">
        <v>207</v>
      </c>
      <c r="AT289" s="114">
        <v>7.5</v>
      </c>
    </row>
    <row r="290" spans="1:46" x14ac:dyDescent="0.2">
      <c r="A290" s="12"/>
      <c r="B290" s="13"/>
      <c r="C290" s="14"/>
      <c r="E290" s="27"/>
      <c r="F290" s="26"/>
      <c r="G290" s="27"/>
      <c r="H290" s="26"/>
      <c r="I290" s="28"/>
      <c r="J290" s="26"/>
      <c r="K290" s="27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8"/>
      <c r="AN290" s="26"/>
      <c r="AO290" s="28"/>
      <c r="AP290" s="26"/>
      <c r="AQ290" s="27"/>
      <c r="AR290" s="26"/>
      <c r="AS290" s="27"/>
      <c r="AT290" s="26"/>
    </row>
    <row r="291" spans="1:46" x14ac:dyDescent="0.2">
      <c r="A291" s="12"/>
      <c r="B291" s="13"/>
      <c r="C291" s="14"/>
      <c r="E291" s="27"/>
      <c r="F291" s="15">
        <f>SUM(F282:F289)</f>
        <v>24.6</v>
      </c>
      <c r="G291" s="27"/>
      <c r="H291" s="15">
        <f>SUM(H282:H289)</f>
        <v>78.3</v>
      </c>
      <c r="I291" s="28"/>
      <c r="J291" s="15">
        <f>SUM(J282:J289)</f>
        <v>4.8</v>
      </c>
      <c r="K291" s="27"/>
      <c r="L291" s="15">
        <f>SUM(L282:L289)</f>
        <v>56.6</v>
      </c>
      <c r="M291" s="27"/>
      <c r="N291" s="15">
        <f>SUM(N282:N289)</f>
        <v>61.400000000000006</v>
      </c>
      <c r="O291" s="27"/>
      <c r="P291" s="15">
        <f>SUM(P282:P289)</f>
        <v>93.8</v>
      </c>
      <c r="Q291" s="27"/>
      <c r="R291" s="15">
        <f>SUM(R282:R289)</f>
        <v>68.099999999999994</v>
      </c>
      <c r="S291" s="27"/>
      <c r="T291" s="15">
        <f>SUM(T282:T289)</f>
        <v>58.7</v>
      </c>
      <c r="U291" s="27"/>
      <c r="V291" s="15">
        <f>SUM(V282:V289)</f>
        <v>42</v>
      </c>
      <c r="W291" s="27"/>
      <c r="X291" s="15">
        <f>SUM(X282:X289)</f>
        <v>72.099999999999994</v>
      </c>
      <c r="Y291" s="27"/>
      <c r="Z291" s="15">
        <f>SUM(Z282:Z289)</f>
        <v>98.5</v>
      </c>
      <c r="AA291" s="27"/>
      <c r="AB291" s="15">
        <f>SUM(AB282:AB289)</f>
        <v>17</v>
      </c>
      <c r="AC291" s="27"/>
      <c r="AD291" s="15">
        <f>SUM(AD282:AD289)</f>
        <v>22.8</v>
      </c>
      <c r="AE291" s="27"/>
      <c r="AF291" s="15">
        <f>SUM(AF282:AF289)</f>
        <v>35.900000000000006</v>
      </c>
      <c r="AG291" s="27"/>
      <c r="AH291" s="15">
        <f>SUM(AH282:AH289)</f>
        <v>128.9</v>
      </c>
      <c r="AI291" s="27"/>
      <c r="AJ291" s="15">
        <f>SUM(AJ282:AJ289)</f>
        <v>61.599999999999994</v>
      </c>
      <c r="AK291" s="27"/>
      <c r="AL291" s="15">
        <f>SUM(AL282:AL289)</f>
        <v>63.6</v>
      </c>
      <c r="AM291" s="28"/>
      <c r="AN291" s="15">
        <f>SUM(AN282:AN289)</f>
        <v>46</v>
      </c>
      <c r="AO291" s="28"/>
      <c r="AP291" s="15">
        <f>SUM(AP282:AP289)</f>
        <v>31.900000000000002</v>
      </c>
      <c r="AQ291" s="27"/>
      <c r="AR291" s="15">
        <f>SUM(AR282:AR289)</f>
        <v>30.3</v>
      </c>
      <c r="AS291" s="27"/>
      <c r="AT291" s="15">
        <f>SUM(AT282:AT289)</f>
        <v>29.1</v>
      </c>
    </row>
    <row r="292" spans="1:46" x14ac:dyDescent="0.2">
      <c r="A292" s="12"/>
      <c r="B292" s="13"/>
      <c r="C292" s="14"/>
      <c r="E292" s="27"/>
      <c r="F292" s="15"/>
      <c r="G292" s="27"/>
      <c r="H292" s="15"/>
      <c r="I292" s="28"/>
      <c r="J292" s="15"/>
      <c r="K292" s="27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8"/>
      <c r="AN292" s="15"/>
      <c r="AO292" s="28"/>
      <c r="AP292" s="15"/>
      <c r="AQ292" s="27"/>
      <c r="AR292" s="15"/>
      <c r="AS292" s="27"/>
      <c r="AT292" s="15"/>
    </row>
    <row r="293" spans="1:46" s="16" customFormat="1" x14ac:dyDescent="0.2">
      <c r="A293" s="12"/>
      <c r="B293" s="13"/>
      <c r="C293" s="14"/>
      <c r="E293" s="27" t="s">
        <v>169</v>
      </c>
      <c r="F293" s="26">
        <v>30.8</v>
      </c>
      <c r="G293" s="113" t="s">
        <v>246</v>
      </c>
      <c r="H293" s="114">
        <v>0.4</v>
      </c>
      <c r="I293" s="27" t="s">
        <v>169</v>
      </c>
      <c r="J293" s="26">
        <v>30.8</v>
      </c>
      <c r="K293" s="27" t="s">
        <v>169</v>
      </c>
      <c r="L293" s="26">
        <v>30.8</v>
      </c>
      <c r="M293" s="27" t="s">
        <v>224</v>
      </c>
      <c r="N293" s="26">
        <v>27</v>
      </c>
      <c r="O293" s="27" t="s">
        <v>169</v>
      </c>
      <c r="P293" s="26">
        <v>30.8</v>
      </c>
      <c r="Q293" s="27" t="s">
        <v>169</v>
      </c>
      <c r="R293" s="26">
        <v>30.8</v>
      </c>
      <c r="S293" s="27" t="s">
        <v>169</v>
      </c>
      <c r="T293" s="26">
        <v>30.8</v>
      </c>
      <c r="U293" s="27" t="s">
        <v>169</v>
      </c>
      <c r="V293" s="26">
        <v>30.8</v>
      </c>
      <c r="W293" s="27" t="s">
        <v>169</v>
      </c>
      <c r="X293" s="26">
        <v>30.8</v>
      </c>
      <c r="Y293" s="27" t="s">
        <v>224</v>
      </c>
      <c r="Z293" s="26">
        <v>27</v>
      </c>
      <c r="AA293" s="27" t="s">
        <v>169</v>
      </c>
      <c r="AB293" s="26">
        <v>30.8</v>
      </c>
      <c r="AC293" s="27" t="s">
        <v>169</v>
      </c>
      <c r="AD293" s="26">
        <v>30.8</v>
      </c>
      <c r="AE293" s="27" t="s">
        <v>169</v>
      </c>
      <c r="AF293" s="26">
        <v>30.8</v>
      </c>
      <c r="AG293" s="27" t="s">
        <v>169</v>
      </c>
      <c r="AH293" s="26">
        <v>30.8</v>
      </c>
      <c r="AI293" s="27" t="s">
        <v>198</v>
      </c>
      <c r="AJ293" s="26">
        <v>42.1</v>
      </c>
      <c r="AK293" s="27" t="s">
        <v>169</v>
      </c>
      <c r="AL293" s="26">
        <v>30.8</v>
      </c>
      <c r="AM293" s="27" t="s">
        <v>169</v>
      </c>
      <c r="AN293" s="26">
        <v>30.8</v>
      </c>
      <c r="AO293" s="27" t="s">
        <v>169</v>
      </c>
      <c r="AP293" s="26">
        <v>30.8</v>
      </c>
      <c r="AQ293" s="27" t="s">
        <v>169</v>
      </c>
      <c r="AR293" s="26">
        <v>30.8</v>
      </c>
      <c r="AS293" s="27" t="s">
        <v>169</v>
      </c>
      <c r="AT293" s="26">
        <v>30.8</v>
      </c>
    </row>
    <row r="294" spans="1:46" s="16" customFormat="1" x14ac:dyDescent="0.2">
      <c r="A294" s="12"/>
      <c r="B294" s="13"/>
      <c r="C294" s="14"/>
      <c r="E294" s="27" t="s">
        <v>282</v>
      </c>
      <c r="F294" s="26">
        <v>22.3</v>
      </c>
      <c r="G294" s="27" t="s">
        <v>282</v>
      </c>
      <c r="H294" s="26">
        <v>22.3</v>
      </c>
      <c r="I294" s="27" t="s">
        <v>224</v>
      </c>
      <c r="J294" s="26">
        <v>27</v>
      </c>
      <c r="K294" s="113" t="s">
        <v>236</v>
      </c>
      <c r="L294" s="114">
        <v>11.9</v>
      </c>
      <c r="M294" s="27" t="s">
        <v>248</v>
      </c>
      <c r="N294" s="26">
        <v>26.3</v>
      </c>
      <c r="O294" s="27" t="s">
        <v>264</v>
      </c>
      <c r="P294" s="26">
        <v>25</v>
      </c>
      <c r="Q294" s="113" t="s">
        <v>259</v>
      </c>
      <c r="R294" s="114">
        <v>3.7</v>
      </c>
      <c r="S294" s="27" t="s">
        <v>287</v>
      </c>
      <c r="T294" s="26">
        <v>24.2</v>
      </c>
      <c r="U294" s="27" t="s">
        <v>190</v>
      </c>
      <c r="V294" s="26">
        <v>24.1</v>
      </c>
      <c r="W294" s="113" t="s">
        <v>259</v>
      </c>
      <c r="X294" s="114">
        <v>3.7</v>
      </c>
      <c r="Y294" s="113" t="s">
        <v>213</v>
      </c>
      <c r="Z294" s="114">
        <v>6.1</v>
      </c>
      <c r="AA294" s="27" t="s">
        <v>241</v>
      </c>
      <c r="AB294" s="26">
        <v>23.9</v>
      </c>
      <c r="AC294" s="27" t="s">
        <v>224</v>
      </c>
      <c r="AD294" s="26">
        <v>27</v>
      </c>
      <c r="AE294" s="113" t="s">
        <v>181</v>
      </c>
      <c r="AF294" s="114">
        <v>9</v>
      </c>
      <c r="AG294" s="113" t="s">
        <v>291</v>
      </c>
      <c r="AH294" s="114">
        <v>7.1</v>
      </c>
      <c r="AI294" s="27" t="s">
        <v>171</v>
      </c>
      <c r="AJ294" s="26">
        <v>23.1</v>
      </c>
      <c r="AK294" s="27" t="s">
        <v>264</v>
      </c>
      <c r="AL294" s="26">
        <v>25</v>
      </c>
      <c r="AM294" s="113" t="s">
        <v>236</v>
      </c>
      <c r="AN294" s="114">
        <v>11.9</v>
      </c>
      <c r="AO294" s="27" t="s">
        <v>224</v>
      </c>
      <c r="AP294" s="26">
        <v>27</v>
      </c>
      <c r="AQ294" s="27" t="s">
        <v>224</v>
      </c>
      <c r="AR294" s="26">
        <v>27</v>
      </c>
      <c r="AS294" s="27" t="s">
        <v>224</v>
      </c>
      <c r="AT294" s="26">
        <v>27</v>
      </c>
    </row>
    <row r="295" spans="1:46" s="16" customFormat="1" x14ac:dyDescent="0.2">
      <c r="A295" s="12"/>
      <c r="B295" s="13"/>
      <c r="C295" s="14"/>
      <c r="E295" s="113" t="s">
        <v>213</v>
      </c>
      <c r="F295" s="114">
        <v>6.1</v>
      </c>
      <c r="G295" s="113" t="s">
        <v>177</v>
      </c>
      <c r="H295" s="114">
        <v>0.1</v>
      </c>
      <c r="I295" s="27" t="s">
        <v>298</v>
      </c>
      <c r="J295" s="26">
        <v>26.3</v>
      </c>
      <c r="K295" s="27" t="s">
        <v>224</v>
      </c>
      <c r="L295" s="26">
        <v>27</v>
      </c>
      <c r="M295" s="113" t="s">
        <v>252</v>
      </c>
      <c r="N295" s="114">
        <v>9</v>
      </c>
      <c r="O295" s="113" t="s">
        <v>252</v>
      </c>
      <c r="P295" s="114">
        <v>9</v>
      </c>
      <c r="Q295" s="27" t="s">
        <v>224</v>
      </c>
      <c r="R295" s="26">
        <v>27</v>
      </c>
      <c r="S295" s="113" t="s">
        <v>181</v>
      </c>
      <c r="T295" s="114">
        <v>9</v>
      </c>
      <c r="U295" s="113" t="s">
        <v>204</v>
      </c>
      <c r="V295" s="114">
        <v>-0.5</v>
      </c>
      <c r="W295" s="27" t="s">
        <v>224</v>
      </c>
      <c r="X295" s="26">
        <v>27</v>
      </c>
      <c r="Y295" s="27" t="s">
        <v>190</v>
      </c>
      <c r="Z295" s="26">
        <v>24.1</v>
      </c>
      <c r="AA295" s="27" t="s">
        <v>224</v>
      </c>
      <c r="AB295" s="26">
        <v>27</v>
      </c>
      <c r="AC295" s="27" t="s">
        <v>184</v>
      </c>
      <c r="AD295" s="26">
        <v>27.1</v>
      </c>
      <c r="AE295" s="113" t="s">
        <v>193</v>
      </c>
      <c r="AF295" s="114">
        <v>9.6</v>
      </c>
      <c r="AG295" s="27" t="s">
        <v>200</v>
      </c>
      <c r="AH295" s="26">
        <v>33.5</v>
      </c>
      <c r="AI295" s="27" t="s">
        <v>224</v>
      </c>
      <c r="AJ295" s="26">
        <v>27</v>
      </c>
      <c r="AK295" s="27" t="s">
        <v>254</v>
      </c>
      <c r="AL295" s="26">
        <v>36.6</v>
      </c>
      <c r="AM295" s="27" t="s">
        <v>171</v>
      </c>
      <c r="AN295" s="26">
        <v>23.1</v>
      </c>
      <c r="AO295" s="113" t="s">
        <v>213</v>
      </c>
      <c r="AP295" s="114">
        <v>6.1</v>
      </c>
      <c r="AQ295" s="113" t="s">
        <v>213</v>
      </c>
      <c r="AR295" s="114">
        <v>6.1</v>
      </c>
      <c r="AS295" s="27" t="s">
        <v>298</v>
      </c>
      <c r="AT295" s="26">
        <v>26.3</v>
      </c>
    </row>
    <row r="296" spans="1:46" s="16" customFormat="1" x14ac:dyDescent="0.2">
      <c r="A296" s="12"/>
      <c r="B296" s="13"/>
      <c r="C296" s="14"/>
      <c r="E296" s="27" t="s">
        <v>264</v>
      </c>
      <c r="F296" s="26">
        <v>25</v>
      </c>
      <c r="G296" s="113" t="s">
        <v>217</v>
      </c>
      <c r="H296" s="114">
        <v>10.3</v>
      </c>
      <c r="I296" s="113" t="s">
        <v>271</v>
      </c>
      <c r="J296" s="114">
        <v>11.9</v>
      </c>
      <c r="K296" s="113" t="s">
        <v>266</v>
      </c>
      <c r="L296" s="114">
        <v>7</v>
      </c>
      <c r="M296" s="113" t="s">
        <v>204</v>
      </c>
      <c r="N296" s="114">
        <v>-0.5</v>
      </c>
      <c r="O296" s="113" t="s">
        <v>210</v>
      </c>
      <c r="P296" s="114">
        <v>10</v>
      </c>
      <c r="Q296" s="113" t="s">
        <v>213</v>
      </c>
      <c r="R296" s="114">
        <v>6.1</v>
      </c>
      <c r="S296" s="27" t="s">
        <v>254</v>
      </c>
      <c r="T296" s="26">
        <v>36.6</v>
      </c>
      <c r="U296" s="113" t="s">
        <v>177</v>
      </c>
      <c r="V296" s="114">
        <v>0.1</v>
      </c>
      <c r="W296" s="113" t="s">
        <v>213</v>
      </c>
      <c r="X296" s="114">
        <v>6.1</v>
      </c>
      <c r="Y296" s="27" t="s">
        <v>178</v>
      </c>
      <c r="Z296" s="26">
        <v>30.6</v>
      </c>
      <c r="AA296" s="113" t="s">
        <v>177</v>
      </c>
      <c r="AB296" s="114">
        <v>0.1</v>
      </c>
      <c r="AC296" s="27" t="s">
        <v>179</v>
      </c>
      <c r="AD296" s="26">
        <v>35.200000000000003</v>
      </c>
      <c r="AE296" s="113" t="s">
        <v>242</v>
      </c>
      <c r="AF296" s="114">
        <v>10.9</v>
      </c>
      <c r="AG296" s="27" t="s">
        <v>216</v>
      </c>
      <c r="AH296" s="26">
        <v>23.5</v>
      </c>
      <c r="AI296" s="27" t="s">
        <v>264</v>
      </c>
      <c r="AJ296" s="26">
        <v>25</v>
      </c>
      <c r="AK296" s="27" t="s">
        <v>184</v>
      </c>
      <c r="AL296" s="26">
        <v>27.1</v>
      </c>
      <c r="AM296" s="27" t="s">
        <v>248</v>
      </c>
      <c r="AN296" s="26">
        <v>26.3</v>
      </c>
      <c r="AO296" s="27" t="s">
        <v>264</v>
      </c>
      <c r="AP296" s="26">
        <v>25</v>
      </c>
      <c r="AQ296" s="27" t="s">
        <v>264</v>
      </c>
      <c r="AR296" s="26">
        <v>25</v>
      </c>
      <c r="AS296" s="27" t="s">
        <v>216</v>
      </c>
      <c r="AT296" s="26">
        <v>23.5</v>
      </c>
    </row>
    <row r="297" spans="1:46" s="16" customFormat="1" x14ac:dyDescent="0.2">
      <c r="A297" s="12"/>
      <c r="B297" s="13"/>
      <c r="C297" s="14"/>
      <c r="E297" s="113" t="s">
        <v>181</v>
      </c>
      <c r="F297" s="114">
        <v>9</v>
      </c>
      <c r="G297" s="27" t="s">
        <v>170</v>
      </c>
      <c r="H297" s="26">
        <v>35.700000000000003</v>
      </c>
      <c r="I297" s="27" t="s">
        <v>264</v>
      </c>
      <c r="J297" s="26">
        <v>25</v>
      </c>
      <c r="K297" s="27" t="s">
        <v>172</v>
      </c>
      <c r="L297" s="26">
        <v>28.8</v>
      </c>
      <c r="M297" s="27" t="s">
        <v>178</v>
      </c>
      <c r="N297" s="26">
        <v>30.6</v>
      </c>
      <c r="O297" s="27" t="s">
        <v>196</v>
      </c>
      <c r="P297" s="26">
        <v>26.1</v>
      </c>
      <c r="Q297" s="27" t="s">
        <v>255</v>
      </c>
      <c r="R297" s="26">
        <v>34.6</v>
      </c>
      <c r="S297" s="113" t="s">
        <v>204</v>
      </c>
      <c r="T297" s="114">
        <v>-0.5</v>
      </c>
      <c r="U297" s="27" t="s">
        <v>216</v>
      </c>
      <c r="V297" s="26">
        <v>23.5</v>
      </c>
      <c r="W297" s="113" t="s">
        <v>302</v>
      </c>
      <c r="X297" s="114">
        <v>3.3</v>
      </c>
      <c r="Y297" s="27" t="s">
        <v>216</v>
      </c>
      <c r="Z297" s="26">
        <v>23.5</v>
      </c>
      <c r="AA297" s="27" t="s">
        <v>172</v>
      </c>
      <c r="AB297" s="26">
        <v>28.8</v>
      </c>
      <c r="AC297" s="27" t="s">
        <v>170</v>
      </c>
      <c r="AD297" s="26">
        <v>35.700000000000003</v>
      </c>
      <c r="AE297" s="27" t="s">
        <v>200</v>
      </c>
      <c r="AF297" s="26">
        <v>33.5</v>
      </c>
      <c r="AG297" s="113" t="s">
        <v>219</v>
      </c>
      <c r="AH297" s="114">
        <v>6.2</v>
      </c>
      <c r="AI297" s="27" t="s">
        <v>190</v>
      </c>
      <c r="AJ297" s="26">
        <v>24.1</v>
      </c>
      <c r="AK297" s="27" t="s">
        <v>172</v>
      </c>
      <c r="AL297" s="26">
        <v>28.8</v>
      </c>
      <c r="AM297" s="27" t="s">
        <v>184</v>
      </c>
      <c r="AN297" s="26">
        <v>27.1</v>
      </c>
      <c r="AO297" s="113" t="s">
        <v>181</v>
      </c>
      <c r="AP297" s="114">
        <v>9</v>
      </c>
      <c r="AQ297" s="113" t="s">
        <v>181</v>
      </c>
      <c r="AR297" s="114">
        <v>9</v>
      </c>
      <c r="AS297" s="27"/>
      <c r="AT297" s="26"/>
    </row>
    <row r="298" spans="1:46" s="16" customFormat="1" x14ac:dyDescent="0.2">
      <c r="A298" s="12"/>
      <c r="B298" s="13"/>
      <c r="C298" s="14"/>
      <c r="E298" s="27" t="s">
        <v>178</v>
      </c>
      <c r="F298" s="26">
        <v>30.6</v>
      </c>
      <c r="G298" s="27" t="s">
        <v>288</v>
      </c>
      <c r="H298" s="26">
        <v>29</v>
      </c>
      <c r="I298" s="113" t="s">
        <v>193</v>
      </c>
      <c r="J298" s="114">
        <v>9.6</v>
      </c>
      <c r="K298" s="113" t="s">
        <v>230</v>
      </c>
      <c r="L298" s="114">
        <v>5.9</v>
      </c>
      <c r="M298" s="27" t="s">
        <v>170</v>
      </c>
      <c r="N298" s="26">
        <v>35.700000000000003</v>
      </c>
      <c r="O298" s="27" t="s">
        <v>170</v>
      </c>
      <c r="P298" s="26">
        <v>35.700000000000003</v>
      </c>
      <c r="Q298" s="113" t="s">
        <v>204</v>
      </c>
      <c r="R298" s="114">
        <v>-0.5</v>
      </c>
      <c r="S298" s="27" t="s">
        <v>172</v>
      </c>
      <c r="T298" s="26">
        <v>28.8</v>
      </c>
      <c r="U298" s="27"/>
      <c r="V298" s="26"/>
      <c r="W298" s="27" t="s">
        <v>172</v>
      </c>
      <c r="X298" s="26">
        <v>28.8</v>
      </c>
      <c r="Y298" s="113" t="s">
        <v>219</v>
      </c>
      <c r="Z298" s="114">
        <v>6.2</v>
      </c>
      <c r="AA298" s="27" t="s">
        <v>201</v>
      </c>
      <c r="AB298" s="26">
        <v>34</v>
      </c>
      <c r="AC298" s="27"/>
      <c r="AD298" s="26"/>
      <c r="AE298" s="27" t="s">
        <v>170</v>
      </c>
      <c r="AF298" s="26">
        <v>35.700000000000003</v>
      </c>
      <c r="AG298" s="27" t="s">
        <v>170</v>
      </c>
      <c r="AH298" s="26">
        <v>35.700000000000003</v>
      </c>
      <c r="AI298" s="113" t="s">
        <v>193</v>
      </c>
      <c r="AJ298" s="114">
        <v>9.6</v>
      </c>
      <c r="AK298" s="113" t="s">
        <v>219</v>
      </c>
      <c r="AL298" s="114">
        <v>6.2</v>
      </c>
      <c r="AM298" s="27" t="s">
        <v>201</v>
      </c>
      <c r="AN298" s="26">
        <v>34</v>
      </c>
      <c r="AO298" s="27" t="s">
        <v>172</v>
      </c>
      <c r="AP298" s="26">
        <v>28.8</v>
      </c>
      <c r="AQ298" s="27" t="s">
        <v>170</v>
      </c>
      <c r="AR298" s="26">
        <v>35.700000000000003</v>
      </c>
      <c r="AS298" s="27"/>
      <c r="AT298" s="26"/>
    </row>
    <row r="299" spans="1:46" s="16" customFormat="1" x14ac:dyDescent="0.2">
      <c r="A299" s="12"/>
      <c r="B299" s="13"/>
      <c r="C299" s="14"/>
      <c r="E299" s="27" t="s">
        <v>172</v>
      </c>
      <c r="F299" s="26">
        <v>28.8</v>
      </c>
      <c r="G299" s="27"/>
      <c r="H299" s="26"/>
      <c r="I299" s="113" t="s">
        <v>204</v>
      </c>
      <c r="J299" s="114">
        <v>-0.5</v>
      </c>
      <c r="K299" s="27" t="s">
        <v>170</v>
      </c>
      <c r="L299" s="26">
        <v>35.700000000000003</v>
      </c>
      <c r="M299" s="113" t="s">
        <v>270</v>
      </c>
      <c r="N299" s="114">
        <v>5.0999999999999996</v>
      </c>
      <c r="O299" s="27" t="s">
        <v>205</v>
      </c>
      <c r="P299" s="26">
        <v>24.9</v>
      </c>
      <c r="Q299" s="27" t="s">
        <v>170</v>
      </c>
      <c r="R299" s="26">
        <v>35.700000000000003</v>
      </c>
      <c r="S299" s="27" t="s">
        <v>216</v>
      </c>
      <c r="T299" s="26">
        <v>23.5</v>
      </c>
      <c r="U299" s="27"/>
      <c r="V299" s="26"/>
      <c r="W299" s="27" t="s">
        <v>179</v>
      </c>
      <c r="X299" s="26">
        <v>35.200000000000003</v>
      </c>
      <c r="Y299" s="27" t="s">
        <v>170</v>
      </c>
      <c r="Z299" s="26">
        <v>35.700000000000003</v>
      </c>
      <c r="AA299" s="27"/>
      <c r="AB299" s="26"/>
      <c r="AC299" s="27"/>
      <c r="AD299" s="26"/>
      <c r="AE299" s="27" t="s">
        <v>201</v>
      </c>
      <c r="AF299" s="26">
        <v>34</v>
      </c>
      <c r="AG299" s="113" t="s">
        <v>300</v>
      </c>
      <c r="AH299" s="114">
        <v>6.3</v>
      </c>
      <c r="AI299" s="27" t="s">
        <v>184</v>
      </c>
      <c r="AJ299" s="26">
        <v>27.1</v>
      </c>
      <c r="AK299" s="27" t="s">
        <v>170</v>
      </c>
      <c r="AL299" s="26">
        <v>35.700000000000003</v>
      </c>
      <c r="AM299" s="27"/>
      <c r="AN299" s="26"/>
      <c r="AO299" s="27" t="s">
        <v>170</v>
      </c>
      <c r="AP299" s="26">
        <v>35.700000000000003</v>
      </c>
      <c r="AQ299" s="27" t="s">
        <v>205</v>
      </c>
      <c r="AR299" s="26">
        <v>24.9</v>
      </c>
      <c r="AS299" s="27"/>
      <c r="AT299" s="26"/>
    </row>
    <row r="300" spans="1:46" s="16" customFormat="1" x14ac:dyDescent="0.2">
      <c r="A300" s="12"/>
      <c r="B300" s="13"/>
      <c r="C300" s="14"/>
      <c r="E300" s="27" t="s">
        <v>205</v>
      </c>
      <c r="F300" s="26">
        <v>24.9</v>
      </c>
      <c r="G300" s="27"/>
      <c r="H300" s="26"/>
      <c r="I300" s="27"/>
      <c r="J300" s="26"/>
      <c r="K300" s="27" t="s">
        <v>173</v>
      </c>
      <c r="L300" s="26">
        <v>30.1</v>
      </c>
      <c r="M300" s="27"/>
      <c r="N300" s="26"/>
      <c r="O300" s="27"/>
      <c r="P300" s="26"/>
      <c r="Q300" s="27"/>
      <c r="R300" s="26"/>
      <c r="S300" s="27" t="s">
        <v>173</v>
      </c>
      <c r="T300" s="26">
        <v>30.1</v>
      </c>
      <c r="U300" s="27"/>
      <c r="V300" s="26"/>
      <c r="W300" s="27" t="s">
        <v>170</v>
      </c>
      <c r="X300" s="26">
        <v>35.700000000000003</v>
      </c>
      <c r="Y300" s="113" t="s">
        <v>270</v>
      </c>
      <c r="Z300" s="114">
        <v>5.0999999999999996</v>
      </c>
      <c r="AA300" s="27"/>
      <c r="AB300" s="26"/>
      <c r="AC300" s="27"/>
      <c r="AD300" s="26"/>
      <c r="AE300" s="27"/>
      <c r="AF300" s="26"/>
      <c r="AG300" s="113" t="s">
        <v>270</v>
      </c>
      <c r="AH300" s="114">
        <v>5.0999999999999996</v>
      </c>
      <c r="AI300" s="27" t="s">
        <v>170</v>
      </c>
      <c r="AJ300" s="26">
        <v>35.700000000000003</v>
      </c>
      <c r="AK300" s="27" t="s">
        <v>205</v>
      </c>
      <c r="AL300" s="26">
        <v>24.9</v>
      </c>
      <c r="AM300" s="27"/>
      <c r="AN300" s="26"/>
      <c r="AO300" s="27"/>
      <c r="AP300" s="26"/>
      <c r="AQ300" s="27"/>
      <c r="AR300" s="26"/>
      <c r="AS300" s="132"/>
      <c r="AT300" s="132"/>
    </row>
    <row r="301" spans="1:46" x14ac:dyDescent="0.2">
      <c r="A301" s="12"/>
      <c r="B301" s="13"/>
      <c r="C301" s="14"/>
      <c r="E301" s="27"/>
      <c r="F301" s="26"/>
      <c r="G301" s="27"/>
      <c r="H301" s="26"/>
      <c r="I301" s="28"/>
      <c r="J301" s="26"/>
      <c r="K301" s="27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8"/>
      <c r="AN301" s="26"/>
      <c r="AO301" s="28"/>
      <c r="AP301" s="26"/>
      <c r="AQ301" s="27"/>
      <c r="AR301" s="26"/>
      <c r="AS301" s="27"/>
      <c r="AT301" s="26"/>
    </row>
    <row r="302" spans="1:46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>
        <f>SUM(H291:H301)</f>
        <v>176.1</v>
      </c>
      <c r="I302" s="18"/>
      <c r="J302" s="15">
        <f>SUM(J291:J301)</f>
        <v>134.9</v>
      </c>
      <c r="K302" s="17"/>
      <c r="L302" s="15">
        <f>SUM(L291:L301)</f>
        <v>233.80000000000004</v>
      </c>
      <c r="M302" s="17"/>
      <c r="N302" s="15">
        <f>SUM(N291:N301)</f>
        <v>194.6</v>
      </c>
      <c r="O302" s="17"/>
      <c r="P302" s="15">
        <f>SUM(P291:P301)</f>
        <v>255.29999999999998</v>
      </c>
      <c r="Q302" s="17"/>
      <c r="R302" s="15">
        <f>SUM(R291:R301)</f>
        <v>205.5</v>
      </c>
      <c r="S302" s="17"/>
      <c r="T302" s="15">
        <f>SUM(T291:T301)</f>
        <v>241.20000000000002</v>
      </c>
      <c r="U302" s="17"/>
      <c r="V302" s="15">
        <f>SUM(V291:V301)</f>
        <v>120</v>
      </c>
      <c r="W302" s="17"/>
      <c r="X302" s="15">
        <f>SUM(X291:X301)</f>
        <v>242.7</v>
      </c>
      <c r="Y302" s="17"/>
      <c r="Z302" s="15">
        <f>SUM(Z291:Z301)</f>
        <v>256.8</v>
      </c>
      <c r="AA302" s="17"/>
      <c r="AB302" s="15">
        <f>SUM(AB291:AB301)</f>
        <v>161.59999999999997</v>
      </c>
      <c r="AC302" s="17"/>
      <c r="AD302" s="15">
        <f>SUM(AD291:AD301)</f>
        <v>178.59999999999997</v>
      </c>
      <c r="AE302" s="17"/>
      <c r="AF302" s="15">
        <f>SUM(AF291:AF301)</f>
        <v>199.39999999999998</v>
      </c>
      <c r="AG302" s="17"/>
      <c r="AH302" s="15">
        <f>SUM(AH291:AH301)</f>
        <v>277.10000000000002</v>
      </c>
      <c r="AI302" s="17"/>
      <c r="AJ302" s="15">
        <f>SUM(AJ291:AJ301)</f>
        <v>275.29999999999995</v>
      </c>
      <c r="AK302" s="17"/>
      <c r="AL302" s="15">
        <f>SUM(AL291:AL301)</f>
        <v>278.7</v>
      </c>
      <c r="AM302" s="18"/>
      <c r="AN302" s="15">
        <f>SUM(AN291:AN301)</f>
        <v>199.20000000000002</v>
      </c>
      <c r="AO302" s="18"/>
      <c r="AP302" s="15">
        <f>SUM(AP291:AP301)</f>
        <v>194.3</v>
      </c>
      <c r="AQ302" s="17"/>
      <c r="AR302" s="15">
        <f>SUM(AR291:AR301)</f>
        <v>188.79999999999998</v>
      </c>
      <c r="AS302" s="17"/>
      <c r="AT302" s="15">
        <f>SUM(AT291:AT301)</f>
        <v>136.69999999999999</v>
      </c>
    </row>
    <row r="303" spans="1:46" x14ac:dyDescent="0.2">
      <c r="A303" s="12"/>
      <c r="B303" s="13"/>
      <c r="C303" s="14"/>
      <c r="E303" s="27"/>
      <c r="F303" s="26"/>
      <c r="G303" s="27"/>
      <c r="H303" s="26"/>
      <c r="I303" s="28"/>
      <c r="J303" s="26"/>
      <c r="K303" s="27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8"/>
      <c r="AN303" s="26"/>
      <c r="AO303" s="28"/>
      <c r="AP303" s="26"/>
      <c r="AQ303" s="27"/>
      <c r="AR303" s="26"/>
      <c r="AS303" s="27"/>
      <c r="AT303" s="26"/>
    </row>
    <row r="304" spans="1:46" s="16" customFormat="1" x14ac:dyDescent="0.2">
      <c r="A304" s="12"/>
      <c r="B304" s="13"/>
      <c r="C304" s="14"/>
      <c r="E304" s="27" t="s">
        <v>169</v>
      </c>
      <c r="F304" s="26">
        <v>24.8</v>
      </c>
      <c r="G304" s="113" t="s">
        <v>282</v>
      </c>
      <c r="H304" s="114">
        <v>3.5</v>
      </c>
      <c r="I304" s="27" t="s">
        <v>169</v>
      </c>
      <c r="J304" s="26">
        <v>24.8</v>
      </c>
      <c r="K304" s="27" t="s">
        <v>169</v>
      </c>
      <c r="L304" s="26">
        <v>24.8</v>
      </c>
      <c r="M304" s="113" t="s">
        <v>224</v>
      </c>
      <c r="N304" s="114">
        <v>-0.1</v>
      </c>
      <c r="O304" s="27" t="s">
        <v>169</v>
      </c>
      <c r="P304" s="26">
        <v>24.8</v>
      </c>
      <c r="Q304" s="27" t="s">
        <v>169</v>
      </c>
      <c r="R304" s="26">
        <v>24.8</v>
      </c>
      <c r="S304" s="27" t="s">
        <v>169</v>
      </c>
      <c r="T304" s="26">
        <v>24.8</v>
      </c>
      <c r="U304" s="27" t="s">
        <v>169</v>
      </c>
      <c r="V304" s="26">
        <v>24.8</v>
      </c>
      <c r="W304" s="27" t="s">
        <v>169</v>
      </c>
      <c r="X304" s="26">
        <v>24.8</v>
      </c>
      <c r="Y304" s="113" t="s">
        <v>224</v>
      </c>
      <c r="Z304" s="114">
        <v>-0.1</v>
      </c>
      <c r="AA304" s="27" t="s">
        <v>169</v>
      </c>
      <c r="AB304" s="26">
        <v>24.8</v>
      </c>
      <c r="AC304" s="27" t="s">
        <v>169</v>
      </c>
      <c r="AD304" s="26">
        <v>24.8</v>
      </c>
      <c r="AE304" s="27" t="s">
        <v>169</v>
      </c>
      <c r="AF304" s="26">
        <v>24.8</v>
      </c>
      <c r="AG304" s="27" t="s">
        <v>169</v>
      </c>
      <c r="AH304" s="26">
        <v>24.8</v>
      </c>
      <c r="AI304" s="113" t="s">
        <v>198</v>
      </c>
      <c r="AJ304" s="114">
        <v>2.4</v>
      </c>
      <c r="AK304" s="27" t="s">
        <v>169</v>
      </c>
      <c r="AL304" s="26">
        <v>24.8</v>
      </c>
      <c r="AM304" s="27" t="s">
        <v>169</v>
      </c>
      <c r="AN304" s="26">
        <v>24.8</v>
      </c>
      <c r="AO304" s="27" t="s">
        <v>169</v>
      </c>
      <c r="AP304" s="26">
        <v>24.8</v>
      </c>
      <c r="AQ304" s="27" t="s">
        <v>169</v>
      </c>
      <c r="AR304" s="26">
        <v>24.8</v>
      </c>
      <c r="AS304" s="27" t="s">
        <v>169</v>
      </c>
      <c r="AT304" s="26">
        <v>24.8</v>
      </c>
    </row>
    <row r="305" spans="1:46" s="16" customFormat="1" x14ac:dyDescent="0.2">
      <c r="A305" s="12"/>
      <c r="B305" s="13"/>
      <c r="C305" s="14"/>
      <c r="E305" s="113" t="s">
        <v>282</v>
      </c>
      <c r="F305" s="114">
        <v>3.5</v>
      </c>
      <c r="G305" s="27" t="s">
        <v>170</v>
      </c>
      <c r="H305" s="26">
        <v>30.8</v>
      </c>
      <c r="I305" s="113" t="s">
        <v>224</v>
      </c>
      <c r="J305" s="114">
        <v>-0.1</v>
      </c>
      <c r="K305" s="113" t="s">
        <v>224</v>
      </c>
      <c r="L305" s="114">
        <v>-0.1</v>
      </c>
      <c r="M305" s="113" t="s">
        <v>248</v>
      </c>
      <c r="N305" s="114">
        <v>5.0999999999999996</v>
      </c>
      <c r="O305" s="27" t="s">
        <v>264</v>
      </c>
      <c r="P305" s="26">
        <v>29.4</v>
      </c>
      <c r="Q305" s="113" t="s">
        <v>224</v>
      </c>
      <c r="R305" s="114">
        <v>-0.1</v>
      </c>
      <c r="S305" s="27" t="s">
        <v>287</v>
      </c>
      <c r="T305" s="26">
        <v>33.299999999999997</v>
      </c>
      <c r="U305" s="27" t="s">
        <v>190</v>
      </c>
      <c r="V305" s="26">
        <v>39.4</v>
      </c>
      <c r="W305" s="113" t="s">
        <v>224</v>
      </c>
      <c r="X305" s="114">
        <v>-0.1</v>
      </c>
      <c r="Y305" s="27" t="s">
        <v>190</v>
      </c>
      <c r="Z305" s="26">
        <v>39.4</v>
      </c>
      <c r="AA305" s="27" t="s">
        <v>241</v>
      </c>
      <c r="AB305" s="26">
        <v>25.3</v>
      </c>
      <c r="AC305" s="113" t="s">
        <v>224</v>
      </c>
      <c r="AD305" s="114">
        <v>-0.1</v>
      </c>
      <c r="AE305" s="27" t="s">
        <v>200</v>
      </c>
      <c r="AF305" s="26">
        <v>44.6</v>
      </c>
      <c r="AG305" s="27" t="s">
        <v>200</v>
      </c>
      <c r="AH305" s="26">
        <v>44.6</v>
      </c>
      <c r="AI305" s="113" t="s">
        <v>171</v>
      </c>
      <c r="AJ305" s="114">
        <v>3.9</v>
      </c>
      <c r="AK305" s="27" t="s">
        <v>264</v>
      </c>
      <c r="AL305" s="26">
        <v>29.4</v>
      </c>
      <c r="AM305" s="113" t="s">
        <v>171</v>
      </c>
      <c r="AN305" s="114">
        <v>3.9</v>
      </c>
      <c r="AO305" s="113" t="s">
        <v>224</v>
      </c>
      <c r="AP305" s="114">
        <v>-0.1</v>
      </c>
      <c r="AQ305" s="113" t="s">
        <v>224</v>
      </c>
      <c r="AR305" s="114">
        <v>-0.1</v>
      </c>
      <c r="AS305" s="113" t="s">
        <v>224</v>
      </c>
      <c r="AT305" s="114">
        <v>-0.1</v>
      </c>
    </row>
    <row r="306" spans="1:46" s="16" customFormat="1" x14ac:dyDescent="0.2">
      <c r="A306" s="12"/>
      <c r="B306" s="13"/>
      <c r="C306" s="14"/>
      <c r="E306" s="27" t="s">
        <v>264</v>
      </c>
      <c r="F306" s="26">
        <v>29.4</v>
      </c>
      <c r="G306" s="27" t="s">
        <v>288</v>
      </c>
      <c r="H306" s="26">
        <v>22</v>
      </c>
      <c r="I306" s="27" t="s">
        <v>298</v>
      </c>
      <c r="J306" s="26">
        <v>20.5</v>
      </c>
      <c r="K306" s="113" t="s">
        <v>172</v>
      </c>
      <c r="L306" s="114">
        <v>11.7</v>
      </c>
      <c r="M306" s="27" t="s">
        <v>178</v>
      </c>
      <c r="N306" s="26">
        <v>33</v>
      </c>
      <c r="O306" s="27" t="s">
        <v>196</v>
      </c>
      <c r="P306" s="26">
        <v>36.5</v>
      </c>
      <c r="Q306" s="113" t="s">
        <v>255</v>
      </c>
      <c r="R306" s="114">
        <v>8.4</v>
      </c>
      <c r="S306" s="113" t="s">
        <v>254</v>
      </c>
      <c r="T306" s="114">
        <v>12.8</v>
      </c>
      <c r="U306" s="113" t="s">
        <v>216</v>
      </c>
      <c r="V306" s="114">
        <v>9.3000000000000007</v>
      </c>
      <c r="W306" s="113" t="s">
        <v>172</v>
      </c>
      <c r="X306" s="114">
        <v>11.7</v>
      </c>
      <c r="Y306" s="27" t="s">
        <v>178</v>
      </c>
      <c r="Z306" s="26">
        <v>33</v>
      </c>
      <c r="AA306" s="113" t="s">
        <v>224</v>
      </c>
      <c r="AB306" s="114">
        <v>-0.1</v>
      </c>
      <c r="AC306" s="113" t="s">
        <v>184</v>
      </c>
      <c r="AD306" s="114">
        <v>5.5</v>
      </c>
      <c r="AE306" s="27" t="s">
        <v>170</v>
      </c>
      <c r="AF306" s="26">
        <v>30.8</v>
      </c>
      <c r="AG306" s="113" t="s">
        <v>216</v>
      </c>
      <c r="AH306" s="114">
        <v>9.3000000000000007</v>
      </c>
      <c r="AI306" s="113" t="s">
        <v>224</v>
      </c>
      <c r="AJ306" s="114">
        <v>-0.1</v>
      </c>
      <c r="AK306" s="113" t="s">
        <v>254</v>
      </c>
      <c r="AL306" s="114">
        <v>12.8</v>
      </c>
      <c r="AM306" s="113" t="s">
        <v>248</v>
      </c>
      <c r="AN306" s="114">
        <v>5.0999999999999996</v>
      </c>
      <c r="AO306" s="27" t="s">
        <v>264</v>
      </c>
      <c r="AP306" s="26">
        <v>29.4</v>
      </c>
      <c r="AQ306" s="27" t="s">
        <v>264</v>
      </c>
      <c r="AR306" s="26">
        <v>29.4</v>
      </c>
      <c r="AS306" s="27" t="s">
        <v>298</v>
      </c>
      <c r="AT306" s="26">
        <v>20.5</v>
      </c>
    </row>
    <row r="307" spans="1:46" s="16" customFormat="1" x14ac:dyDescent="0.2">
      <c r="A307" s="12"/>
      <c r="B307" s="13"/>
      <c r="C307" s="14"/>
      <c r="E307" s="27" t="s">
        <v>178</v>
      </c>
      <c r="F307" s="26">
        <v>33</v>
      </c>
      <c r="G307" s="27"/>
      <c r="H307" s="26"/>
      <c r="I307" s="27" t="s">
        <v>264</v>
      </c>
      <c r="J307" s="26">
        <v>29.4</v>
      </c>
      <c r="K307" s="27" t="s">
        <v>170</v>
      </c>
      <c r="L307" s="26">
        <v>30.8</v>
      </c>
      <c r="M307" s="115" t="s">
        <v>170</v>
      </c>
      <c r="N307" s="116">
        <v>61.4</v>
      </c>
      <c r="O307" s="27" t="s">
        <v>170</v>
      </c>
      <c r="P307" s="26">
        <v>30.8</v>
      </c>
      <c r="Q307" s="27" t="s">
        <v>170</v>
      </c>
      <c r="R307" s="26">
        <v>30.8</v>
      </c>
      <c r="S307" s="113" t="s">
        <v>172</v>
      </c>
      <c r="T307" s="114">
        <v>11.7</v>
      </c>
      <c r="U307" s="27"/>
      <c r="V307" s="26"/>
      <c r="W307" s="113" t="s">
        <v>179</v>
      </c>
      <c r="X307" s="114">
        <v>0.9</v>
      </c>
      <c r="Y307" s="113" t="s">
        <v>216</v>
      </c>
      <c r="Z307" s="114">
        <v>9.3000000000000007</v>
      </c>
      <c r="AA307" s="113" t="s">
        <v>172</v>
      </c>
      <c r="AB307" s="114">
        <v>11.7</v>
      </c>
      <c r="AC307" s="113" t="s">
        <v>179</v>
      </c>
      <c r="AD307" s="114">
        <v>0.9</v>
      </c>
      <c r="AE307" s="27" t="s">
        <v>201</v>
      </c>
      <c r="AF307" s="26">
        <v>37.299999999999997</v>
      </c>
      <c r="AG307" s="27" t="s">
        <v>170</v>
      </c>
      <c r="AH307" s="26">
        <v>30.8</v>
      </c>
      <c r="AI307" s="27" t="s">
        <v>264</v>
      </c>
      <c r="AJ307" s="26">
        <v>29.4</v>
      </c>
      <c r="AK307" s="113" t="s">
        <v>184</v>
      </c>
      <c r="AL307" s="114">
        <v>5.5</v>
      </c>
      <c r="AM307" s="113" t="s">
        <v>184</v>
      </c>
      <c r="AN307" s="114">
        <v>5.5</v>
      </c>
      <c r="AO307" s="113" t="s">
        <v>172</v>
      </c>
      <c r="AP307" s="114">
        <v>11.7</v>
      </c>
      <c r="AQ307" s="27" t="s">
        <v>170</v>
      </c>
      <c r="AR307" s="26">
        <v>30.8</v>
      </c>
      <c r="AS307" s="113" t="s">
        <v>216</v>
      </c>
      <c r="AT307" s="114">
        <v>9.3000000000000007</v>
      </c>
    </row>
    <row r="308" spans="1:46" s="16" customFormat="1" x14ac:dyDescent="0.2">
      <c r="A308" s="12"/>
      <c r="B308" s="13"/>
      <c r="C308" s="14"/>
      <c r="E308" s="113" t="s">
        <v>172</v>
      </c>
      <c r="F308" s="114">
        <v>11.7</v>
      </c>
      <c r="G308" s="27"/>
      <c r="H308" s="26"/>
      <c r="I308" s="27"/>
      <c r="J308" s="26"/>
      <c r="K308" s="113" t="s">
        <v>173</v>
      </c>
      <c r="L308" s="114">
        <v>9.9</v>
      </c>
      <c r="M308" s="27"/>
      <c r="N308" s="26"/>
      <c r="O308" s="27" t="s">
        <v>205</v>
      </c>
      <c r="P308" s="26">
        <v>27.3</v>
      </c>
      <c r="Q308" s="27"/>
      <c r="R308" s="26"/>
      <c r="S308" s="113" t="s">
        <v>216</v>
      </c>
      <c r="T308" s="114">
        <v>9.3000000000000007</v>
      </c>
      <c r="U308" s="27"/>
      <c r="V308" s="26"/>
      <c r="W308" s="27" t="s">
        <v>170</v>
      </c>
      <c r="X308" s="26">
        <v>30.8</v>
      </c>
      <c r="Y308" s="27" t="s">
        <v>170</v>
      </c>
      <c r="Z308" s="26">
        <v>30.8</v>
      </c>
      <c r="AA308" s="27" t="s">
        <v>201</v>
      </c>
      <c r="AB308" s="26">
        <v>37.299999999999997</v>
      </c>
      <c r="AC308" s="27" t="s">
        <v>170</v>
      </c>
      <c r="AD308" s="26">
        <v>30.8</v>
      </c>
      <c r="AE308" s="27"/>
      <c r="AF308" s="26"/>
      <c r="AG308" s="27"/>
      <c r="AH308" s="26"/>
      <c r="AI308" s="27" t="s">
        <v>190</v>
      </c>
      <c r="AJ308" s="26">
        <v>39.4</v>
      </c>
      <c r="AK308" s="113" t="s">
        <v>172</v>
      </c>
      <c r="AL308" s="114">
        <v>11.7</v>
      </c>
      <c r="AM308" s="27" t="s">
        <v>201</v>
      </c>
      <c r="AN308" s="26">
        <v>37.299999999999997</v>
      </c>
      <c r="AO308" s="27" t="s">
        <v>170</v>
      </c>
      <c r="AP308" s="26">
        <v>30.8</v>
      </c>
      <c r="AQ308" s="27" t="s">
        <v>205</v>
      </c>
      <c r="AR308" s="26">
        <v>27.3</v>
      </c>
      <c r="AS308" s="27"/>
      <c r="AT308" s="26"/>
    </row>
    <row r="309" spans="1:46" s="16" customFormat="1" x14ac:dyDescent="0.2">
      <c r="A309" s="12"/>
      <c r="B309" s="13"/>
      <c r="C309" s="14"/>
      <c r="E309" s="27" t="s">
        <v>205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113" t="s">
        <v>173</v>
      </c>
      <c r="T309" s="114">
        <v>9.9</v>
      </c>
      <c r="U309" s="27"/>
      <c r="V309" s="26"/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113" t="s">
        <v>184</v>
      </c>
      <c r="AJ309" s="114">
        <v>5.5</v>
      </c>
      <c r="AK309" s="27" t="s">
        <v>170</v>
      </c>
      <c r="AL309" s="26">
        <v>30.8</v>
      </c>
      <c r="AM309" s="27"/>
      <c r="AN309" s="26"/>
      <c r="AO309" s="27"/>
      <c r="AP309" s="26"/>
      <c r="AQ309" s="27"/>
      <c r="AR309" s="26"/>
      <c r="AS309" s="27"/>
      <c r="AT309" s="26"/>
    </row>
    <row r="310" spans="1:46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 t="s">
        <v>170</v>
      </c>
      <c r="AJ310" s="26">
        <v>30.8</v>
      </c>
      <c r="AK310" s="27" t="s">
        <v>205</v>
      </c>
      <c r="AL310" s="26">
        <v>27.3</v>
      </c>
      <c r="AM310" s="27"/>
      <c r="AN310" s="26"/>
      <c r="AO310" s="27"/>
      <c r="AP310" s="26"/>
      <c r="AQ310" s="27"/>
      <c r="AR310" s="26"/>
      <c r="AS310" s="27"/>
      <c r="AT310" s="26"/>
    </row>
    <row r="311" spans="1:46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</row>
    <row r="312" spans="1:46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>
        <f>SUM(H302:H311)</f>
        <v>232.4</v>
      </c>
      <c r="I312" s="18"/>
      <c r="J312" s="15">
        <f>SUM(J302:J311)</f>
        <v>209.50000000000003</v>
      </c>
      <c r="K312" s="17"/>
      <c r="L312" s="15">
        <f>SUM(L302:L311)</f>
        <v>310.89999999999998</v>
      </c>
      <c r="M312" s="17"/>
      <c r="N312" s="15">
        <f>SUM(N302:N311)</f>
        <v>294</v>
      </c>
      <c r="O312" s="17"/>
      <c r="P312" s="15">
        <f>SUM(P302:P311)</f>
        <v>404.09999999999997</v>
      </c>
      <c r="Q312" s="17"/>
      <c r="R312" s="15">
        <f>SUM(R302:R311)</f>
        <v>269.40000000000003</v>
      </c>
      <c r="S312" s="17"/>
      <c r="T312" s="15">
        <f>SUM(T302:T311)</f>
        <v>343</v>
      </c>
      <c r="U312" s="17"/>
      <c r="V312" s="15">
        <f>SUM(V302:V311)</f>
        <v>193.50000000000003</v>
      </c>
      <c r="W312" s="17"/>
      <c r="X312" s="15">
        <f>SUM(X302:X311)</f>
        <v>310.79999999999995</v>
      </c>
      <c r="Y312" s="17"/>
      <c r="Z312" s="15">
        <f>SUM(Z302:Z311)</f>
        <v>369.2</v>
      </c>
      <c r="AA312" s="17"/>
      <c r="AB312" s="15">
        <f>SUM(AB302:AB311)</f>
        <v>260.59999999999997</v>
      </c>
      <c r="AC312" s="17"/>
      <c r="AD312" s="15">
        <f>SUM(AD302:AD311)</f>
        <v>240.5</v>
      </c>
      <c r="AE312" s="17"/>
      <c r="AF312" s="15">
        <f>SUM(AF302:AF311)</f>
        <v>336.90000000000003</v>
      </c>
      <c r="AG312" s="17"/>
      <c r="AH312" s="15">
        <f>SUM(AH302:AH311)</f>
        <v>386.60000000000008</v>
      </c>
      <c r="AI312" s="17"/>
      <c r="AJ312" s="15">
        <f>SUM(AJ302:AJ311)</f>
        <v>386.59999999999985</v>
      </c>
      <c r="AK312" s="17"/>
      <c r="AL312" s="15">
        <f>SUM(AL302:AL311)</f>
        <v>421</v>
      </c>
      <c r="AM312" s="18"/>
      <c r="AN312" s="15">
        <f>SUM(AN302:AN311)</f>
        <v>275.8</v>
      </c>
      <c r="AO312" s="18"/>
      <c r="AP312" s="15">
        <f>SUM(AP302:AP311)</f>
        <v>290.90000000000003</v>
      </c>
      <c r="AQ312" s="17"/>
      <c r="AR312" s="15">
        <f>SUM(AR302:AR311)</f>
        <v>301</v>
      </c>
      <c r="AS312" s="17"/>
      <c r="AT312" s="15">
        <f>SUM(AT302:AT311)</f>
        <v>191.20000000000002</v>
      </c>
    </row>
    <row r="313" spans="1:46" x14ac:dyDescent="0.2">
      <c r="A313" s="12"/>
      <c r="B313" s="13"/>
      <c r="C313" s="14"/>
      <c r="E313" s="27"/>
      <c r="F313" s="26"/>
      <c r="G313" s="27"/>
      <c r="H313" s="26"/>
      <c r="I313" s="28"/>
      <c r="J313" s="26"/>
      <c r="K313" s="27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8"/>
      <c r="AN313" s="26"/>
      <c r="AO313" s="28"/>
      <c r="AP313" s="26"/>
      <c r="AQ313" s="27"/>
      <c r="AR313" s="26"/>
      <c r="AS313" s="27"/>
      <c r="AT313" s="26"/>
    </row>
    <row r="314" spans="1:46" s="16" customFormat="1" x14ac:dyDescent="0.2">
      <c r="A314" s="12"/>
      <c r="B314" s="13"/>
      <c r="C314" s="14"/>
      <c r="E314" s="27" t="s">
        <v>169</v>
      </c>
      <c r="F314" s="26">
        <v>29.4</v>
      </c>
      <c r="G314" s="27" t="s">
        <v>170</v>
      </c>
      <c r="H314" s="26">
        <v>24.5</v>
      </c>
      <c r="I314" s="27" t="s">
        <v>169</v>
      </c>
      <c r="J314" s="26">
        <v>29.4</v>
      </c>
      <c r="K314" s="27" t="s">
        <v>169</v>
      </c>
      <c r="L314" s="26">
        <v>29.4</v>
      </c>
      <c r="M314" s="27" t="s">
        <v>178</v>
      </c>
      <c r="N314" s="26">
        <v>30.7</v>
      </c>
      <c r="O314" s="27" t="s">
        <v>169</v>
      </c>
      <c r="P314" s="26">
        <v>29.4</v>
      </c>
      <c r="Q314" s="27" t="s">
        <v>169</v>
      </c>
      <c r="R314" s="26">
        <v>29.4</v>
      </c>
      <c r="S314" s="27" t="s">
        <v>169</v>
      </c>
      <c r="T314" s="26">
        <v>29.4</v>
      </c>
      <c r="U314" s="27" t="s">
        <v>169</v>
      </c>
      <c r="V314" s="26">
        <v>29.4</v>
      </c>
      <c r="W314" s="27" t="s">
        <v>169</v>
      </c>
      <c r="X314" s="26">
        <v>29.4</v>
      </c>
      <c r="Y314" s="113" t="s">
        <v>190</v>
      </c>
      <c r="Z314" s="114">
        <v>10.8</v>
      </c>
      <c r="AA314" s="27" t="s">
        <v>169</v>
      </c>
      <c r="AB314" s="26">
        <v>29.4</v>
      </c>
      <c r="AC314" s="27" t="s">
        <v>169</v>
      </c>
      <c r="AD314" s="26">
        <v>29.4</v>
      </c>
      <c r="AE314" s="27" t="s">
        <v>169</v>
      </c>
      <c r="AF314" s="26">
        <v>29.4</v>
      </c>
      <c r="AG314" s="27" t="s">
        <v>169</v>
      </c>
      <c r="AH314" s="26">
        <v>29.4</v>
      </c>
      <c r="AI314" s="27" t="s">
        <v>264</v>
      </c>
      <c r="AJ314" s="26">
        <v>32.299999999999997</v>
      </c>
      <c r="AK314" s="27" t="s">
        <v>169</v>
      </c>
      <c r="AL314" s="26">
        <v>29.4</v>
      </c>
      <c r="AM314" s="27" t="s">
        <v>169</v>
      </c>
      <c r="AN314" s="26">
        <v>29.4</v>
      </c>
      <c r="AO314" s="27" t="s">
        <v>169</v>
      </c>
      <c r="AP314" s="26">
        <v>29.4</v>
      </c>
      <c r="AQ314" s="27" t="s">
        <v>169</v>
      </c>
      <c r="AR314" s="26">
        <v>29.4</v>
      </c>
      <c r="AS314" s="27" t="s">
        <v>169</v>
      </c>
      <c r="AT314" s="26">
        <v>29.4</v>
      </c>
    </row>
    <row r="315" spans="1:46" s="16" customFormat="1" x14ac:dyDescent="0.2">
      <c r="A315" s="12"/>
      <c r="B315" s="13"/>
      <c r="C315" s="14"/>
      <c r="E315" s="27" t="s">
        <v>264</v>
      </c>
      <c r="F315" s="26">
        <v>32.299999999999997</v>
      </c>
      <c r="G315" s="27" t="s">
        <v>288</v>
      </c>
      <c r="H315" s="26">
        <v>29.7</v>
      </c>
      <c r="I315" s="113" t="s">
        <v>298</v>
      </c>
      <c r="J315" s="114">
        <v>9.8000000000000007</v>
      </c>
      <c r="K315" s="27" t="s">
        <v>170</v>
      </c>
      <c r="L315" s="26">
        <v>24.5</v>
      </c>
      <c r="M315" s="27" t="s">
        <v>170</v>
      </c>
      <c r="N315" s="26">
        <v>24.5</v>
      </c>
      <c r="O315" s="27" t="s">
        <v>264</v>
      </c>
      <c r="P315" s="26">
        <v>32.299999999999997</v>
      </c>
      <c r="Q315" s="27" t="s">
        <v>170</v>
      </c>
      <c r="R315" s="26">
        <v>24.5</v>
      </c>
      <c r="S315" s="27" t="s">
        <v>287</v>
      </c>
      <c r="T315" s="26">
        <v>26.8</v>
      </c>
      <c r="U315" s="113" t="s">
        <v>190</v>
      </c>
      <c r="V315" s="114">
        <v>10.8</v>
      </c>
      <c r="W315" s="27" t="s">
        <v>170</v>
      </c>
      <c r="X315" s="26">
        <v>24.5</v>
      </c>
      <c r="Y315" s="27" t="s">
        <v>178</v>
      </c>
      <c r="Z315" s="26">
        <v>30.7</v>
      </c>
      <c r="AA315" s="113" t="s">
        <v>241</v>
      </c>
      <c r="AB315" s="114">
        <v>6.3</v>
      </c>
      <c r="AC315" s="27" t="s">
        <v>170</v>
      </c>
      <c r="AD315" s="26">
        <v>24.5</v>
      </c>
      <c r="AE315" s="27" t="s">
        <v>200</v>
      </c>
      <c r="AF315" s="26">
        <v>31</v>
      </c>
      <c r="AG315" s="27" t="s">
        <v>200</v>
      </c>
      <c r="AH315" s="26">
        <v>31</v>
      </c>
      <c r="AI315" s="113" t="s">
        <v>190</v>
      </c>
      <c r="AJ315" s="114">
        <v>10.8</v>
      </c>
      <c r="AK315" s="27" t="s">
        <v>264</v>
      </c>
      <c r="AL315" s="26">
        <v>32.299999999999997</v>
      </c>
      <c r="AM315" s="113" t="s">
        <v>201</v>
      </c>
      <c r="AN315" s="114">
        <v>6.3</v>
      </c>
      <c r="AO315" s="27" t="s">
        <v>264</v>
      </c>
      <c r="AP315" s="26">
        <v>32.299999999999997</v>
      </c>
      <c r="AQ315" s="27" t="s">
        <v>264</v>
      </c>
      <c r="AR315" s="26">
        <v>32.299999999999997</v>
      </c>
      <c r="AS315" s="113" t="s">
        <v>298</v>
      </c>
      <c r="AT315" s="114">
        <v>9.8000000000000007</v>
      </c>
    </row>
    <row r="316" spans="1:46" s="16" customFormat="1" x14ac:dyDescent="0.2">
      <c r="A316" s="12"/>
      <c r="B316" s="13"/>
      <c r="C316" s="14"/>
      <c r="E316" s="27" t="s">
        <v>178</v>
      </c>
      <c r="F316" s="26">
        <v>30.7</v>
      </c>
      <c r="G316" s="27"/>
      <c r="H316" s="26"/>
      <c r="I316" s="27" t="s">
        <v>264</v>
      </c>
      <c r="J316" s="26">
        <v>32.299999999999997</v>
      </c>
      <c r="K316" s="27"/>
      <c r="L316" s="26"/>
      <c r="M316" s="27"/>
      <c r="N316" s="26"/>
      <c r="O316" s="113" t="s">
        <v>196</v>
      </c>
      <c r="P316" s="114">
        <v>5</v>
      </c>
      <c r="Q316" s="27"/>
      <c r="R316" s="26"/>
      <c r="S316" s="27"/>
      <c r="T316" s="26"/>
      <c r="U316" s="27"/>
      <c r="V316" s="26"/>
      <c r="W316" s="27"/>
      <c r="X316" s="26"/>
      <c r="Y316" s="115" t="s">
        <v>170</v>
      </c>
      <c r="Z316" s="116">
        <v>54.9</v>
      </c>
      <c r="AA316" s="113" t="s">
        <v>201</v>
      </c>
      <c r="AB316" s="114">
        <v>6.3</v>
      </c>
      <c r="AC316" s="27"/>
      <c r="AD316" s="26"/>
      <c r="AE316" s="27" t="s">
        <v>170</v>
      </c>
      <c r="AF316" s="26">
        <v>24.5</v>
      </c>
      <c r="AG316" s="27" t="s">
        <v>170</v>
      </c>
      <c r="AH316" s="26">
        <v>24.5</v>
      </c>
      <c r="AI316" s="27" t="s">
        <v>170</v>
      </c>
      <c r="AJ316" s="26">
        <v>24.5</v>
      </c>
      <c r="AK316" s="27" t="s">
        <v>170</v>
      </c>
      <c r="AL316" s="26">
        <v>24.5</v>
      </c>
      <c r="AM316" s="27"/>
      <c r="AN316" s="26"/>
      <c r="AO316" s="27" t="s">
        <v>170</v>
      </c>
      <c r="AP316" s="26">
        <v>24.5</v>
      </c>
      <c r="AQ316" s="27" t="s">
        <v>170</v>
      </c>
      <c r="AR316" s="26">
        <v>24.5</v>
      </c>
      <c r="AS316" s="27"/>
      <c r="AT316" s="26"/>
    </row>
    <row r="317" spans="1:46" s="16" customFormat="1" x14ac:dyDescent="0.2">
      <c r="A317" s="12"/>
      <c r="B317" s="13"/>
      <c r="C317" s="14"/>
      <c r="E317" s="27" t="s">
        <v>205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 t="s">
        <v>170</v>
      </c>
      <c r="P317" s="26">
        <v>24.5</v>
      </c>
      <c r="Q317" s="27"/>
      <c r="R317" s="26"/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113" t="s">
        <v>201</v>
      </c>
      <c r="AF317" s="114">
        <v>6.3</v>
      </c>
      <c r="AG317" s="27"/>
      <c r="AH317" s="26"/>
      <c r="AI317" s="27"/>
      <c r="AJ317" s="26"/>
      <c r="AK317" s="27" t="s">
        <v>205</v>
      </c>
      <c r="AL317" s="26">
        <v>26.1</v>
      </c>
      <c r="AM317" s="27"/>
      <c r="AN317" s="26"/>
      <c r="AO317" s="27"/>
      <c r="AP317" s="26"/>
      <c r="AQ317" s="27" t="s">
        <v>205</v>
      </c>
      <c r="AR317" s="26">
        <v>26.1</v>
      </c>
      <c r="AS317" s="27"/>
      <c r="AT317" s="26"/>
    </row>
    <row r="318" spans="1:46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 t="s">
        <v>205</v>
      </c>
      <c r="P318" s="26">
        <v>26.1</v>
      </c>
      <c r="Q318" s="27"/>
      <c r="R318" s="26"/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</row>
    <row r="319" spans="1:46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</row>
    <row r="320" spans="1:46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>
        <f>SUM(H312:H319)</f>
        <v>286.59999999999997</v>
      </c>
      <c r="I320" s="18"/>
      <c r="J320" s="15">
        <f>SUM(J312:J319)</f>
        <v>281.00000000000006</v>
      </c>
      <c r="K320" s="17"/>
      <c r="L320" s="15">
        <f>SUM(L312:L319)</f>
        <v>364.79999999999995</v>
      </c>
      <c r="M320" s="17"/>
      <c r="N320" s="15">
        <f>SUM(N312:N319)</f>
        <v>349.2</v>
      </c>
      <c r="O320" s="17"/>
      <c r="P320" s="15">
        <f>SUM(P312:P319)</f>
        <v>521.4</v>
      </c>
      <c r="Q320" s="17"/>
      <c r="R320" s="15">
        <f>SUM(R312:R319)</f>
        <v>323.3</v>
      </c>
      <c r="S320" s="17"/>
      <c r="T320" s="15">
        <f>SUM(T312:T319)</f>
        <v>399.2</v>
      </c>
      <c r="U320" s="17"/>
      <c r="V320" s="15">
        <f>SUM(V312:V319)</f>
        <v>233.70000000000005</v>
      </c>
      <c r="W320" s="17"/>
      <c r="X320" s="15">
        <f>SUM(X312:X319)</f>
        <v>364.69999999999993</v>
      </c>
      <c r="Y320" s="17"/>
      <c r="Z320" s="15">
        <f>SUM(Z312:Z319)</f>
        <v>465.59999999999997</v>
      </c>
      <c r="AA320" s="17"/>
      <c r="AB320" s="15">
        <f>SUM(AB312:AB319)</f>
        <v>302.59999999999997</v>
      </c>
      <c r="AC320" s="17"/>
      <c r="AD320" s="15">
        <f>SUM(AD312:AD319)</f>
        <v>294.39999999999998</v>
      </c>
      <c r="AE320" s="17"/>
      <c r="AF320" s="15">
        <f>SUM(AF312:AF319)</f>
        <v>428.1</v>
      </c>
      <c r="AG320" s="17"/>
      <c r="AH320" s="15">
        <f>SUM(AH312:AH319)</f>
        <v>471.50000000000006</v>
      </c>
      <c r="AI320" s="17"/>
      <c r="AJ320" s="15">
        <f>SUM(AJ312:AJ319)</f>
        <v>454.19999999999987</v>
      </c>
      <c r="AK320" s="17"/>
      <c r="AL320" s="15">
        <f>SUM(AL312:AL319)</f>
        <v>533.29999999999995</v>
      </c>
      <c r="AM320" s="18"/>
      <c r="AN320" s="15">
        <f>SUM(AN312:AN319)</f>
        <v>311.5</v>
      </c>
      <c r="AO320" s="18"/>
      <c r="AP320" s="15">
        <f>SUM(AP312:AP319)</f>
        <v>377.1</v>
      </c>
      <c r="AQ320" s="17"/>
      <c r="AR320" s="15">
        <f>SUM(AR312:AR319)</f>
        <v>413.3</v>
      </c>
      <c r="AS320" s="17"/>
      <c r="AT320" s="15">
        <f>SUM(AT312:AT319)</f>
        <v>230.40000000000003</v>
      </c>
    </row>
    <row r="321" spans="1:46" ht="13.5" customHeight="1" x14ac:dyDescent="0.2">
      <c r="A321" s="12"/>
      <c r="B321" s="13"/>
      <c r="C321" s="14"/>
      <c r="E321" s="27"/>
      <c r="F321" s="26"/>
      <c r="G321" s="27"/>
      <c r="H321" s="26"/>
      <c r="I321" s="28"/>
      <c r="J321" s="26"/>
      <c r="K321" s="27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8"/>
      <c r="AN321" s="26"/>
      <c r="AO321" s="28"/>
      <c r="AP321" s="26"/>
      <c r="AQ321" s="27"/>
      <c r="AR321" s="26"/>
      <c r="AS321" s="27"/>
      <c r="AT321" s="26"/>
    </row>
    <row r="322" spans="1:46" s="16" customFormat="1" x14ac:dyDescent="0.2">
      <c r="A322" s="12"/>
      <c r="B322" s="13"/>
      <c r="C322" s="14"/>
      <c r="E322" s="27" t="s">
        <v>169</v>
      </c>
      <c r="F322" s="26">
        <v>28.2</v>
      </c>
      <c r="G322" s="27" t="s">
        <v>170</v>
      </c>
      <c r="H322" s="26">
        <v>34.1</v>
      </c>
      <c r="I322" s="27" t="s">
        <v>169</v>
      </c>
      <c r="J322" s="26">
        <v>28.2</v>
      </c>
      <c r="K322" s="115" t="s">
        <v>169</v>
      </c>
      <c r="L322" s="116">
        <v>70.5</v>
      </c>
      <c r="M322" s="27" t="s">
        <v>178</v>
      </c>
      <c r="N322" s="26">
        <v>32.799999999999997</v>
      </c>
      <c r="O322" s="27" t="s">
        <v>169</v>
      </c>
      <c r="P322" s="26">
        <v>28.2</v>
      </c>
      <c r="Q322" s="27" t="s">
        <v>169</v>
      </c>
      <c r="R322" s="26">
        <v>28.2</v>
      </c>
      <c r="S322" s="27" t="s">
        <v>169</v>
      </c>
      <c r="T322" s="26">
        <v>28.2</v>
      </c>
      <c r="U322" s="27" t="s">
        <v>169</v>
      </c>
      <c r="V322" s="26">
        <v>28.2</v>
      </c>
      <c r="W322" s="27" t="s">
        <v>169</v>
      </c>
      <c r="X322" s="26">
        <v>28.2</v>
      </c>
      <c r="Y322" s="27" t="s">
        <v>178</v>
      </c>
      <c r="Z322" s="26">
        <v>32.799999999999997</v>
      </c>
      <c r="AA322" s="27" t="s">
        <v>169</v>
      </c>
      <c r="AB322" s="26">
        <v>28.2</v>
      </c>
      <c r="AC322" s="27" t="s">
        <v>169</v>
      </c>
      <c r="AD322" s="26">
        <v>28.2</v>
      </c>
      <c r="AE322" s="27" t="s">
        <v>169</v>
      </c>
      <c r="AF322" s="26">
        <v>28.2</v>
      </c>
      <c r="AG322" s="27" t="s">
        <v>169</v>
      </c>
      <c r="AH322" s="26">
        <v>28.2</v>
      </c>
      <c r="AI322" s="113" t="s">
        <v>264</v>
      </c>
      <c r="AJ322" s="114">
        <v>2.8</v>
      </c>
      <c r="AK322" s="115" t="s">
        <v>169</v>
      </c>
      <c r="AL322" s="116">
        <v>70.5</v>
      </c>
      <c r="AM322" s="27" t="s">
        <v>169</v>
      </c>
      <c r="AN322" s="26">
        <v>28.2</v>
      </c>
      <c r="AO322" s="27" t="s">
        <v>169</v>
      </c>
      <c r="AP322" s="26">
        <v>28.2</v>
      </c>
      <c r="AQ322" s="27" t="s">
        <v>169</v>
      </c>
      <c r="AR322" s="26">
        <v>28.2</v>
      </c>
      <c r="AS322" s="27" t="s">
        <v>169</v>
      </c>
      <c r="AT322" s="26">
        <v>28.2</v>
      </c>
    </row>
    <row r="323" spans="1:46" s="16" customFormat="1" x14ac:dyDescent="0.2">
      <c r="A323" s="12"/>
      <c r="B323" s="13"/>
      <c r="C323" s="14"/>
      <c r="E323" s="113" t="s">
        <v>264</v>
      </c>
      <c r="F323" s="114">
        <v>2.8</v>
      </c>
      <c r="G323" s="27" t="s">
        <v>288</v>
      </c>
      <c r="H323" s="26">
        <v>34</v>
      </c>
      <c r="I323" s="113" t="s">
        <v>264</v>
      </c>
      <c r="J323" s="114">
        <v>2.8</v>
      </c>
      <c r="K323" s="27" t="s">
        <v>170</v>
      </c>
      <c r="L323" s="26">
        <v>34.1</v>
      </c>
      <c r="M323" s="27" t="s">
        <v>170</v>
      </c>
      <c r="N323" s="26">
        <v>34.1</v>
      </c>
      <c r="O323" s="113" t="s">
        <v>264</v>
      </c>
      <c r="P323" s="114">
        <v>2.8</v>
      </c>
      <c r="Q323" s="27" t="s">
        <v>170</v>
      </c>
      <c r="R323" s="26">
        <v>34.1</v>
      </c>
      <c r="S323" s="113" t="s">
        <v>287</v>
      </c>
      <c r="T323" s="114">
        <v>4</v>
      </c>
      <c r="U323" s="27"/>
      <c r="V323" s="26"/>
      <c r="W323" s="27" t="s">
        <v>170</v>
      </c>
      <c r="X323" s="26">
        <v>34.1</v>
      </c>
      <c r="Y323" s="27" t="s">
        <v>170</v>
      </c>
      <c r="Z323" s="26">
        <v>34.1</v>
      </c>
      <c r="AA323" s="27"/>
      <c r="AB323" s="26"/>
      <c r="AC323" s="27" t="s">
        <v>170</v>
      </c>
      <c r="AD323" s="26">
        <v>34.1</v>
      </c>
      <c r="AE323" s="113" t="s">
        <v>200</v>
      </c>
      <c r="AF323" s="114">
        <v>6.9</v>
      </c>
      <c r="AG323" s="113" t="s">
        <v>200</v>
      </c>
      <c r="AH323" s="114">
        <v>6.9</v>
      </c>
      <c r="AI323" s="27" t="s">
        <v>170</v>
      </c>
      <c r="AJ323" s="26">
        <v>34.1</v>
      </c>
      <c r="AK323" s="113" t="s">
        <v>264</v>
      </c>
      <c r="AL323" s="114">
        <v>2.8</v>
      </c>
      <c r="AM323" s="27"/>
      <c r="AN323" s="26"/>
      <c r="AO323" s="113" t="s">
        <v>264</v>
      </c>
      <c r="AP323" s="114">
        <v>2.8</v>
      </c>
      <c r="AQ323" s="113" t="s">
        <v>264</v>
      </c>
      <c r="AR323" s="114">
        <v>2.8</v>
      </c>
      <c r="AS323" s="27"/>
      <c r="AT323" s="26"/>
    </row>
    <row r="324" spans="1:46" s="16" customFormat="1" x14ac:dyDescent="0.2">
      <c r="A324" s="12"/>
      <c r="B324" s="13"/>
      <c r="C324" s="14"/>
      <c r="E324" s="27" t="s">
        <v>178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 t="s">
        <v>170</v>
      </c>
      <c r="P324" s="26">
        <v>34.1</v>
      </c>
      <c r="Q324" s="27"/>
      <c r="R324" s="26"/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 t="s">
        <v>170</v>
      </c>
      <c r="AF324" s="26">
        <v>34.1</v>
      </c>
      <c r="AG324" s="27" t="s">
        <v>170</v>
      </c>
      <c r="AH324" s="26">
        <v>34.1</v>
      </c>
      <c r="AI324" s="27"/>
      <c r="AJ324" s="26"/>
      <c r="AK324" s="27" t="s">
        <v>170</v>
      </c>
      <c r="AL324" s="26">
        <v>34.1</v>
      </c>
      <c r="AM324" s="27"/>
      <c r="AN324" s="26"/>
      <c r="AO324" s="27" t="s">
        <v>170</v>
      </c>
      <c r="AP324" s="26">
        <v>34.1</v>
      </c>
      <c r="AQ324" s="115" t="s">
        <v>170</v>
      </c>
      <c r="AR324" s="116">
        <v>85.2</v>
      </c>
      <c r="AS324" s="27"/>
      <c r="AT324" s="26"/>
    </row>
    <row r="325" spans="1:46" s="16" customFormat="1" x14ac:dyDescent="0.2">
      <c r="A325" s="12"/>
      <c r="B325" s="13"/>
      <c r="C325" s="14"/>
      <c r="E325" s="113" t="s">
        <v>205</v>
      </c>
      <c r="F325" s="114">
        <v>1.2</v>
      </c>
      <c r="G325" s="27"/>
      <c r="H325" s="26"/>
      <c r="I325" s="27"/>
      <c r="J325" s="26"/>
      <c r="K325" s="27"/>
      <c r="L325" s="26"/>
      <c r="M325" s="27"/>
      <c r="N325" s="26"/>
      <c r="O325" s="113" t="s">
        <v>205</v>
      </c>
      <c r="P325" s="114">
        <v>1.2</v>
      </c>
      <c r="Q325" s="27"/>
      <c r="R325" s="26"/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113" t="s">
        <v>205</v>
      </c>
      <c r="AL325" s="114">
        <v>1.2</v>
      </c>
      <c r="AM325" s="27"/>
      <c r="AN325" s="26"/>
      <c r="AO325" s="27"/>
      <c r="AP325" s="26"/>
      <c r="AQ325" s="113" t="s">
        <v>205</v>
      </c>
      <c r="AR325" s="114">
        <v>1.2</v>
      </c>
      <c r="AS325" s="27"/>
      <c r="AT325" s="26"/>
    </row>
    <row r="326" spans="1:46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</row>
    <row r="327" spans="1:46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>
        <f>SUM(H320:H326)</f>
        <v>354.7</v>
      </c>
      <c r="I327" s="18"/>
      <c r="J327" s="15">
        <f>SUM(J320:J326)</f>
        <v>312.00000000000006</v>
      </c>
      <c r="K327" s="17"/>
      <c r="L327" s="15">
        <f>SUM(L320:L326)</f>
        <v>469.4</v>
      </c>
      <c r="M327" s="17"/>
      <c r="N327" s="15">
        <f>SUM(N320:N326)</f>
        <v>416.1</v>
      </c>
      <c r="O327" s="17"/>
      <c r="P327" s="15">
        <f>SUM(P320:P326)</f>
        <v>587.70000000000005</v>
      </c>
      <c r="Q327" s="17"/>
      <c r="R327" s="15">
        <f>SUM(R320:R326)</f>
        <v>385.6</v>
      </c>
      <c r="S327" s="17"/>
      <c r="T327" s="15">
        <f>SUM(T320:T326)</f>
        <v>431.4</v>
      </c>
      <c r="U327" s="17"/>
      <c r="V327" s="15">
        <f>SUM(V320:V326)</f>
        <v>261.90000000000003</v>
      </c>
      <c r="W327" s="17"/>
      <c r="X327" s="15">
        <f>SUM(X320:X326)</f>
        <v>426.99999999999994</v>
      </c>
      <c r="Y327" s="17"/>
      <c r="Z327" s="15">
        <f>SUM(Z320:Z326)</f>
        <v>532.5</v>
      </c>
      <c r="AA327" s="17"/>
      <c r="AB327" s="15">
        <f>SUM(AB320:AB326)</f>
        <v>330.79999999999995</v>
      </c>
      <c r="AC327" s="17"/>
      <c r="AD327" s="15">
        <f>SUM(AD320:AD326)</f>
        <v>356.7</v>
      </c>
      <c r="AE327" s="17"/>
      <c r="AF327" s="15">
        <f>SUM(AF320:AF326)</f>
        <v>497.3</v>
      </c>
      <c r="AG327" s="17"/>
      <c r="AH327" s="15">
        <f>SUM(AH320:AH326)</f>
        <v>540.70000000000005</v>
      </c>
      <c r="AI327" s="17"/>
      <c r="AJ327" s="15">
        <f>SUM(AJ320:AJ326)</f>
        <v>491.09999999999991</v>
      </c>
      <c r="AK327" s="17"/>
      <c r="AL327" s="15">
        <f>SUM(AL320:AL326)</f>
        <v>641.9</v>
      </c>
      <c r="AM327" s="18"/>
      <c r="AN327" s="15">
        <f>SUM(AN320:AN326)</f>
        <v>339.7</v>
      </c>
      <c r="AO327" s="18"/>
      <c r="AP327" s="15">
        <f>SUM(AP320:AP326)</f>
        <v>442.20000000000005</v>
      </c>
      <c r="AQ327" s="17"/>
      <c r="AR327" s="15">
        <f>SUM(AR320:AR326)</f>
        <v>530.70000000000005</v>
      </c>
      <c r="AS327" s="17"/>
      <c r="AT327" s="15">
        <f>SUM(AT320:AT326)</f>
        <v>258.60000000000002</v>
      </c>
    </row>
    <row r="328" spans="1:46" x14ac:dyDescent="0.2">
      <c r="A328" s="12"/>
      <c r="B328" s="13"/>
      <c r="C328" s="14"/>
      <c r="E328" s="27"/>
      <c r="F328" s="26"/>
      <c r="G328" s="27"/>
      <c r="H328" s="26"/>
      <c r="I328" s="28"/>
      <c r="J328" s="26"/>
      <c r="K328" s="27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8"/>
      <c r="AN328" s="26"/>
      <c r="AO328" s="28"/>
      <c r="AP328" s="26"/>
      <c r="AQ328" s="27"/>
      <c r="AR328" s="26"/>
      <c r="AS328" s="27"/>
      <c r="AT328" s="26"/>
    </row>
    <row r="329" spans="1:46" s="16" customFormat="1" x14ac:dyDescent="0.2">
      <c r="A329" s="12"/>
      <c r="B329" s="13"/>
      <c r="C329" s="14"/>
      <c r="E329" s="113" t="s">
        <v>169</v>
      </c>
      <c r="F329" s="114">
        <v>0.7</v>
      </c>
      <c r="G329" s="115" t="s">
        <v>170</v>
      </c>
      <c r="H329" s="116">
        <v>83.3</v>
      </c>
      <c r="I329" s="113" t="s">
        <v>169</v>
      </c>
      <c r="J329" s="114">
        <v>1.9</v>
      </c>
      <c r="K329" s="113" t="s">
        <v>169</v>
      </c>
      <c r="L329" s="114">
        <v>0.7</v>
      </c>
      <c r="M329" s="27" t="s">
        <v>178</v>
      </c>
      <c r="N329" s="26">
        <v>46.3</v>
      </c>
      <c r="O329" s="113" t="s">
        <v>169</v>
      </c>
      <c r="P329" s="114">
        <v>1.9</v>
      </c>
      <c r="Q329" s="113" t="s">
        <v>169</v>
      </c>
      <c r="R329" s="114">
        <v>1.9</v>
      </c>
      <c r="S329" s="113" t="s">
        <v>169</v>
      </c>
      <c r="T329" s="114">
        <v>0.7</v>
      </c>
      <c r="U329" s="113" t="s">
        <v>169</v>
      </c>
      <c r="V329" s="114">
        <v>1.9</v>
      </c>
      <c r="W329" s="113" t="s">
        <v>169</v>
      </c>
      <c r="X329" s="114">
        <v>1.9</v>
      </c>
      <c r="Y329" s="27" t="s">
        <v>178</v>
      </c>
      <c r="Z329" s="26">
        <v>46.3</v>
      </c>
      <c r="AA329" s="113" t="s">
        <v>169</v>
      </c>
      <c r="AB329" s="114">
        <v>1.9</v>
      </c>
      <c r="AC329" s="113" t="s">
        <v>169</v>
      </c>
      <c r="AD329" s="114">
        <v>0.7</v>
      </c>
      <c r="AE329" s="113" t="s">
        <v>169</v>
      </c>
      <c r="AF329" s="114">
        <v>1.9</v>
      </c>
      <c r="AG329" s="113" t="s">
        <v>169</v>
      </c>
      <c r="AH329" s="114">
        <v>0.7</v>
      </c>
      <c r="AI329" s="27" t="s">
        <v>170</v>
      </c>
      <c r="AJ329" s="26">
        <v>30.3</v>
      </c>
      <c r="AK329" s="113" t="s">
        <v>169</v>
      </c>
      <c r="AL329" s="114">
        <v>0.7</v>
      </c>
      <c r="AM329" s="113" t="s">
        <v>169</v>
      </c>
      <c r="AN329" s="114">
        <v>0.7</v>
      </c>
      <c r="AO329" s="113" t="s">
        <v>169</v>
      </c>
      <c r="AP329" s="114">
        <v>0.7</v>
      </c>
      <c r="AQ329" s="113" t="s">
        <v>169</v>
      </c>
      <c r="AR329" s="114">
        <v>0.7</v>
      </c>
      <c r="AS329" s="113" t="s">
        <v>169</v>
      </c>
      <c r="AT329" s="114">
        <v>1.9</v>
      </c>
    </row>
    <row r="330" spans="1:46" s="16" customFormat="1" x14ac:dyDescent="0.2">
      <c r="A330" s="12"/>
      <c r="B330" s="13"/>
      <c r="C330" s="14"/>
      <c r="E330" s="27" t="s">
        <v>178</v>
      </c>
      <c r="F330" s="26">
        <v>46.3</v>
      </c>
      <c r="G330" s="113" t="s">
        <v>288</v>
      </c>
      <c r="H330" s="114">
        <v>5.2</v>
      </c>
      <c r="I330" s="27"/>
      <c r="J330" s="26"/>
      <c r="K330" s="27" t="s">
        <v>170</v>
      </c>
      <c r="L330" s="26">
        <v>30.3</v>
      </c>
      <c r="M330" s="27" t="s">
        <v>170</v>
      </c>
      <c r="N330" s="26">
        <v>30.3</v>
      </c>
      <c r="O330" s="27" t="s">
        <v>170</v>
      </c>
      <c r="P330" s="26">
        <v>30.3</v>
      </c>
      <c r="Q330" s="27" t="s">
        <v>170</v>
      </c>
      <c r="R330" s="26">
        <v>30.3</v>
      </c>
      <c r="S330" s="27"/>
      <c r="T330" s="26"/>
      <c r="U330" s="27"/>
      <c r="V330" s="26"/>
      <c r="W330" s="27" t="s">
        <v>170</v>
      </c>
      <c r="X330" s="26">
        <v>30.3</v>
      </c>
      <c r="Y330" s="27" t="s">
        <v>170</v>
      </c>
      <c r="Z330" s="26">
        <v>30.3</v>
      </c>
      <c r="AA330" s="27"/>
      <c r="AB330" s="26"/>
      <c r="AC330" s="27" t="s">
        <v>170</v>
      </c>
      <c r="AD330" s="26">
        <v>30.3</v>
      </c>
      <c r="AE330" s="27" t="s">
        <v>170</v>
      </c>
      <c r="AF330" s="26">
        <v>30.3</v>
      </c>
      <c r="AG330" s="27" t="s">
        <v>170</v>
      </c>
      <c r="AH330" s="26">
        <v>30.3</v>
      </c>
      <c r="AI330" s="27"/>
      <c r="AJ330" s="26"/>
      <c r="AK330" s="27" t="s">
        <v>170</v>
      </c>
      <c r="AL330" s="26">
        <v>30.3</v>
      </c>
      <c r="AM330" s="27"/>
      <c r="AN330" s="26"/>
      <c r="AO330" s="27" t="s">
        <v>170</v>
      </c>
      <c r="AP330" s="26">
        <v>30.3</v>
      </c>
      <c r="AQ330" s="27" t="s">
        <v>170</v>
      </c>
      <c r="AR330" s="26">
        <v>30.3</v>
      </c>
      <c r="AS330" s="27"/>
      <c r="AT330" s="26"/>
    </row>
    <row r="331" spans="1:46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</row>
    <row r="332" spans="1:46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>
        <f>SUM(H327:H331)</f>
        <v>443.2</v>
      </c>
      <c r="I332" s="18"/>
      <c r="J332" s="15">
        <f>SUM(J327:J331)</f>
        <v>313.90000000000003</v>
      </c>
      <c r="K332" s="17"/>
      <c r="L332" s="15">
        <f>SUM(L327:L331)</f>
        <v>500.4</v>
      </c>
      <c r="M332" s="17"/>
      <c r="N332" s="15">
        <f>SUM(N327:N331)</f>
        <v>492.70000000000005</v>
      </c>
      <c r="O332" s="17"/>
      <c r="P332" s="15">
        <f>SUM(P327:P331)</f>
        <v>619.9</v>
      </c>
      <c r="Q332" s="17"/>
      <c r="R332" s="15">
        <f>SUM(R327:R331)</f>
        <v>417.8</v>
      </c>
      <c r="S332" s="17"/>
      <c r="T332" s="15">
        <f>SUM(T327:T331)</f>
        <v>432.09999999999997</v>
      </c>
      <c r="U332" s="17"/>
      <c r="V332" s="15">
        <f>SUM(V327:V331)</f>
        <v>263.8</v>
      </c>
      <c r="W332" s="17"/>
      <c r="X332" s="15">
        <f>SUM(X327:X331)</f>
        <v>459.19999999999993</v>
      </c>
      <c r="Y332" s="17"/>
      <c r="Z332" s="15">
        <f>SUM(Z327:Z331)</f>
        <v>609.09999999999991</v>
      </c>
      <c r="AA332" s="17"/>
      <c r="AB332" s="15">
        <f>SUM(AB327:AB331)</f>
        <v>332.69999999999993</v>
      </c>
      <c r="AC332" s="17"/>
      <c r="AD332" s="15">
        <f>SUM(AD327:AD331)</f>
        <v>387.7</v>
      </c>
      <c r="AE332" s="17"/>
      <c r="AF332" s="15">
        <f>SUM(AF327:AF331)</f>
        <v>529.5</v>
      </c>
      <c r="AG332" s="17"/>
      <c r="AH332" s="15">
        <f>SUM(AH327:AH331)</f>
        <v>571.70000000000005</v>
      </c>
      <c r="AI332" s="17"/>
      <c r="AJ332" s="15">
        <f>SUM(AJ327:AJ331)</f>
        <v>521.39999999999986</v>
      </c>
      <c r="AK332" s="17"/>
      <c r="AL332" s="15">
        <f>SUM(AL327:AL331)</f>
        <v>672.9</v>
      </c>
      <c r="AM332" s="18"/>
      <c r="AN332" s="15">
        <f>SUM(AN327:AN331)</f>
        <v>340.4</v>
      </c>
      <c r="AO332" s="18"/>
      <c r="AP332" s="15">
        <f>SUM(AP327:AP331)</f>
        <v>473.20000000000005</v>
      </c>
      <c r="AQ332" s="17"/>
      <c r="AR332" s="15">
        <f>SUM(AR327:AR331)</f>
        <v>561.70000000000005</v>
      </c>
      <c r="AS332" s="17"/>
      <c r="AT332" s="15">
        <f>SUM(AT327:AT331)</f>
        <v>260.5</v>
      </c>
    </row>
    <row r="333" spans="1:46" x14ac:dyDescent="0.2">
      <c r="A333" s="12"/>
      <c r="B333" s="13"/>
      <c r="C333" s="14"/>
      <c r="E333" s="27"/>
      <c r="F333" s="26"/>
      <c r="G333" s="27"/>
      <c r="H333" s="26"/>
      <c r="I333" s="28"/>
      <c r="J333" s="26"/>
      <c r="K333" s="27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8"/>
      <c r="AN333" s="26"/>
      <c r="AO333" s="28"/>
      <c r="AP333" s="26"/>
      <c r="AQ333" s="27"/>
      <c r="AR333" s="26"/>
      <c r="AS333" s="27"/>
      <c r="AT333" s="26"/>
    </row>
    <row r="334" spans="1:46" s="16" customFormat="1" x14ac:dyDescent="0.2">
      <c r="A334" s="12"/>
      <c r="B334" s="13"/>
      <c r="C334" s="14"/>
      <c r="E334" s="113" t="s">
        <v>178</v>
      </c>
      <c r="F334" s="114">
        <v>31.3</v>
      </c>
      <c r="G334" s="117" t="s">
        <v>170</v>
      </c>
      <c r="H334" s="118">
        <v>45.2</v>
      </c>
      <c r="I334" s="27"/>
      <c r="J334" s="26"/>
      <c r="K334" s="117" t="s">
        <v>170</v>
      </c>
      <c r="L334" s="118">
        <v>45.2</v>
      </c>
      <c r="M334" s="113" t="s">
        <v>178</v>
      </c>
      <c r="N334" s="114">
        <v>10.5</v>
      </c>
      <c r="O334" s="117" t="s">
        <v>170</v>
      </c>
      <c r="P334" s="118">
        <v>45.2</v>
      </c>
      <c r="Q334" s="117" t="s">
        <v>170</v>
      </c>
      <c r="R334" s="118">
        <v>45.2</v>
      </c>
      <c r="S334" s="27"/>
      <c r="T334" s="26"/>
      <c r="U334" s="27"/>
      <c r="V334" s="26"/>
      <c r="W334" s="117" t="s">
        <v>170</v>
      </c>
      <c r="X334" s="118">
        <v>45.2</v>
      </c>
      <c r="Y334" s="113" t="s">
        <v>178</v>
      </c>
      <c r="Z334" s="114">
        <v>10.5</v>
      </c>
      <c r="AA334" s="27"/>
      <c r="AB334" s="26"/>
      <c r="AC334" s="117" t="s">
        <v>170</v>
      </c>
      <c r="AD334" s="118">
        <v>45.2</v>
      </c>
      <c r="AE334" s="117" t="s">
        <v>170</v>
      </c>
      <c r="AF334" s="118">
        <v>45.2</v>
      </c>
      <c r="AG334" s="117" t="s">
        <v>170</v>
      </c>
      <c r="AH334" s="118">
        <v>95.6</v>
      </c>
      <c r="AI334" s="117" t="s">
        <v>170</v>
      </c>
      <c r="AJ334" s="118">
        <v>95.6</v>
      </c>
      <c r="AK334" s="117" t="s">
        <v>170</v>
      </c>
      <c r="AL334" s="118">
        <v>45.2</v>
      </c>
      <c r="AM334" s="27"/>
      <c r="AN334" s="26"/>
      <c r="AO334" s="117" t="s">
        <v>170</v>
      </c>
      <c r="AP334" s="118">
        <v>95.6</v>
      </c>
      <c r="AQ334" s="117" t="s">
        <v>170</v>
      </c>
      <c r="AR334" s="118">
        <v>45.2</v>
      </c>
      <c r="AS334" s="27"/>
      <c r="AT334" s="26"/>
    </row>
    <row r="335" spans="1:46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117" t="s">
        <v>170</v>
      </c>
      <c r="N335" s="118">
        <v>45.2</v>
      </c>
      <c r="O335" s="27"/>
      <c r="P335" s="26"/>
      <c r="Q335" s="27"/>
      <c r="R335" s="26"/>
      <c r="S335" s="27"/>
      <c r="T335" s="26"/>
      <c r="U335" s="27"/>
      <c r="V335" s="26"/>
      <c r="W335" s="27"/>
      <c r="X335" s="26"/>
      <c r="Y335" s="117" t="s">
        <v>170</v>
      </c>
      <c r="Z335" s="118">
        <v>45.2</v>
      </c>
      <c r="AA335" s="27"/>
      <c r="AB335" s="26"/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</row>
    <row r="336" spans="1:46" x14ac:dyDescent="0.2">
      <c r="A336" s="12"/>
      <c r="B336" s="13"/>
      <c r="C336" s="14"/>
      <c r="E336" s="27"/>
      <c r="F336" s="26"/>
      <c r="G336" s="27"/>
      <c r="H336" s="26"/>
      <c r="I336" s="28"/>
      <c r="J336" s="26"/>
      <c r="K336" s="27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8"/>
      <c r="AN336" s="26"/>
      <c r="AO336" s="28"/>
      <c r="AP336" s="26"/>
      <c r="AQ336" s="27"/>
      <c r="AR336" s="26"/>
      <c r="AS336" s="27"/>
      <c r="AT336" s="26"/>
    </row>
    <row r="337" spans="1:46" s="10" customFormat="1" ht="12.75" x14ac:dyDescent="0.2">
      <c r="A337" s="19"/>
      <c r="B337" s="20"/>
      <c r="C337" s="22" t="s">
        <v>47</v>
      </c>
      <c r="D337" s="23"/>
      <c r="E337" s="24"/>
      <c r="F337" s="25">
        <f>SUM(F332:F336)</f>
        <v>593.6</v>
      </c>
      <c r="G337" s="24"/>
      <c r="H337" s="25">
        <f>SUM(H332:H336)</f>
        <v>488.4</v>
      </c>
      <c r="I337" s="24"/>
      <c r="J337" s="25">
        <f>SUM(J332:J336)</f>
        <v>313.90000000000003</v>
      </c>
      <c r="K337" s="24"/>
      <c r="L337" s="25">
        <f>SUM(L332:L336)</f>
        <v>545.6</v>
      </c>
      <c r="M337" s="24"/>
      <c r="N337" s="25">
        <f>SUM(N332:N336)</f>
        <v>548.40000000000009</v>
      </c>
      <c r="O337" s="24"/>
      <c r="P337" s="25">
        <f>SUM(P332:P336)</f>
        <v>665.1</v>
      </c>
      <c r="Q337" s="24"/>
      <c r="R337" s="25">
        <f>SUM(R332:R336)</f>
        <v>463</v>
      </c>
      <c r="S337" s="24"/>
      <c r="T337" s="25">
        <f>SUM(T332:T336)</f>
        <v>432.09999999999997</v>
      </c>
      <c r="U337" s="24"/>
      <c r="V337" s="25">
        <f>SUM(V332:V336)</f>
        <v>263.8</v>
      </c>
      <c r="W337" s="24"/>
      <c r="X337" s="25">
        <f>SUM(X332:X336)</f>
        <v>504.39999999999992</v>
      </c>
      <c r="Y337" s="24"/>
      <c r="Z337" s="25">
        <f>SUM(Z332:Z336)</f>
        <v>664.8</v>
      </c>
      <c r="AA337" s="24"/>
      <c r="AB337" s="25">
        <f>SUM(AB332:AB336)</f>
        <v>332.69999999999993</v>
      </c>
      <c r="AC337" s="24"/>
      <c r="AD337" s="25">
        <f>SUM(AD332:AD336)</f>
        <v>432.9</v>
      </c>
      <c r="AE337" s="24"/>
      <c r="AF337" s="25">
        <f>SUM(AF332:AF336)</f>
        <v>574.70000000000005</v>
      </c>
      <c r="AG337" s="24"/>
      <c r="AH337" s="25">
        <f>SUM(AH332:AH336)</f>
        <v>667.30000000000007</v>
      </c>
      <c r="AI337" s="24"/>
      <c r="AJ337" s="25">
        <f>SUM(AJ332:AJ336)</f>
        <v>616.99999999999989</v>
      </c>
      <c r="AK337" s="24"/>
      <c r="AL337" s="25">
        <f>SUM(AL332:AL336)</f>
        <v>718.1</v>
      </c>
      <c r="AM337" s="24"/>
      <c r="AN337" s="25">
        <f>SUM(AN332:AN336)</f>
        <v>340.4</v>
      </c>
      <c r="AO337" s="24"/>
      <c r="AP337" s="25">
        <f>SUM(AP332:AP336)</f>
        <v>568.80000000000007</v>
      </c>
      <c r="AQ337" s="24"/>
      <c r="AR337" s="25">
        <f>SUM(AR332:AR336)</f>
        <v>606.90000000000009</v>
      </c>
      <c r="AS337" s="24"/>
      <c r="AT337" s="25">
        <f>SUM(AT332:AT336)</f>
        <v>260.5</v>
      </c>
    </row>
    <row r="338" spans="1:46" x14ac:dyDescent="0.2">
      <c r="A338" s="12"/>
      <c r="B338" s="13"/>
      <c r="C338" s="14"/>
      <c r="E338" s="29"/>
      <c r="F338" s="30"/>
      <c r="G338" s="29"/>
      <c r="H338" s="30"/>
      <c r="I338" s="31"/>
      <c r="J338" s="30"/>
      <c r="K338" s="29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31"/>
      <c r="AN338" s="30"/>
      <c r="AO338" s="31"/>
      <c r="AP338" s="30"/>
      <c r="AQ338" s="29"/>
      <c r="AR338" s="30"/>
      <c r="AS338" s="29"/>
      <c r="AT338" s="30"/>
    </row>
    <row r="339" spans="1:46" x14ac:dyDescent="0.2">
      <c r="A339" s="12"/>
      <c r="B339" s="13"/>
      <c r="C339" s="14"/>
    </row>
    <row r="340" spans="1:46" x14ac:dyDescent="0.2">
      <c r="A340" s="129">
        <v>46099</v>
      </c>
      <c r="B340" s="130">
        <v>1000</v>
      </c>
      <c r="C340" s="131" t="s">
        <v>55</v>
      </c>
      <c r="E340" s="27" t="s">
        <v>287</v>
      </c>
      <c r="F340" s="26">
        <v>0</v>
      </c>
      <c r="G340" s="27" t="s">
        <v>226</v>
      </c>
      <c r="H340" s="26">
        <v>27.2</v>
      </c>
      <c r="I340" s="27" t="s">
        <v>241</v>
      </c>
      <c r="J340" s="26">
        <v>0</v>
      </c>
      <c r="K340" s="27" t="s">
        <v>169</v>
      </c>
      <c r="L340" s="26">
        <v>0</v>
      </c>
      <c r="M340" s="27" t="s">
        <v>169</v>
      </c>
      <c r="N340" s="26">
        <v>0</v>
      </c>
      <c r="O340" s="27" t="s">
        <v>273</v>
      </c>
      <c r="P340" s="26">
        <v>30.5</v>
      </c>
      <c r="Q340" s="27" t="s">
        <v>169</v>
      </c>
      <c r="R340" s="26">
        <v>0</v>
      </c>
      <c r="S340" s="27" t="s">
        <v>169</v>
      </c>
      <c r="T340" s="26">
        <v>0</v>
      </c>
      <c r="U340" s="27" t="s">
        <v>169</v>
      </c>
      <c r="V340" s="26">
        <v>0</v>
      </c>
      <c r="W340" s="113" t="s">
        <v>259</v>
      </c>
      <c r="X340" s="114">
        <v>3.3</v>
      </c>
      <c r="Y340" s="113" t="s">
        <v>199</v>
      </c>
      <c r="Z340" s="114">
        <v>8.6</v>
      </c>
      <c r="AA340" s="27" t="s">
        <v>190</v>
      </c>
      <c r="AB340" s="26">
        <v>24.8</v>
      </c>
      <c r="AC340" s="27" t="s">
        <v>171</v>
      </c>
      <c r="AD340" s="26">
        <v>0</v>
      </c>
      <c r="AE340" s="27" t="s">
        <v>287</v>
      </c>
      <c r="AF340" s="26">
        <v>0</v>
      </c>
      <c r="AG340" s="27" t="s">
        <v>169</v>
      </c>
      <c r="AH340" s="26">
        <v>0</v>
      </c>
      <c r="AI340" s="113" t="s">
        <v>198</v>
      </c>
      <c r="AJ340" s="114">
        <v>0.5</v>
      </c>
      <c r="AK340" s="27" t="s">
        <v>169</v>
      </c>
      <c r="AL340" s="26">
        <v>0</v>
      </c>
      <c r="AM340" s="27" t="s">
        <v>287</v>
      </c>
      <c r="AN340" s="26">
        <v>0</v>
      </c>
      <c r="AO340" s="27" t="s">
        <v>287</v>
      </c>
      <c r="AP340" s="26">
        <v>0</v>
      </c>
      <c r="AQ340" s="27" t="s">
        <v>169</v>
      </c>
      <c r="AR340" s="26">
        <v>0</v>
      </c>
      <c r="AS340" s="113" t="s">
        <v>198</v>
      </c>
      <c r="AT340" s="114">
        <v>0.5</v>
      </c>
    </row>
    <row r="341" spans="1:46" x14ac:dyDescent="0.2">
      <c r="A341" s="12"/>
      <c r="B341" s="13"/>
      <c r="C341" s="14"/>
      <c r="E341" s="27" t="s">
        <v>190</v>
      </c>
      <c r="F341" s="26">
        <v>24.8</v>
      </c>
      <c r="G341" s="27" t="s">
        <v>264</v>
      </c>
      <c r="H341" s="26">
        <v>0</v>
      </c>
      <c r="I341" s="113" t="s">
        <v>198</v>
      </c>
      <c r="J341" s="114">
        <v>0.5</v>
      </c>
      <c r="K341" s="27" t="s">
        <v>255</v>
      </c>
      <c r="L341" s="26">
        <v>32.6</v>
      </c>
      <c r="M341" s="27" t="s">
        <v>273</v>
      </c>
      <c r="N341" s="26">
        <v>30.5</v>
      </c>
      <c r="O341" s="113" t="s">
        <v>259</v>
      </c>
      <c r="P341" s="114">
        <v>3.3</v>
      </c>
      <c r="Q341" s="113" t="s">
        <v>254</v>
      </c>
      <c r="R341" s="114">
        <v>9.6</v>
      </c>
      <c r="S341" s="27" t="s">
        <v>264</v>
      </c>
      <c r="T341" s="26">
        <v>0</v>
      </c>
      <c r="U341" s="27" t="s">
        <v>224</v>
      </c>
      <c r="V341" s="26">
        <v>0</v>
      </c>
      <c r="W341" s="27" t="s">
        <v>224</v>
      </c>
      <c r="X341" s="26">
        <v>0</v>
      </c>
      <c r="Y341" s="27" t="s">
        <v>304</v>
      </c>
      <c r="Z341" s="26">
        <v>29.7</v>
      </c>
      <c r="AA341" s="27" t="s">
        <v>197</v>
      </c>
      <c r="AB341" s="26">
        <v>25.3</v>
      </c>
      <c r="AC341" s="27" t="s">
        <v>287</v>
      </c>
      <c r="AD341" s="26">
        <v>0</v>
      </c>
      <c r="AE341" s="27" t="s">
        <v>242</v>
      </c>
      <c r="AF341" s="26">
        <v>0</v>
      </c>
      <c r="AG341" s="113" t="s">
        <v>198</v>
      </c>
      <c r="AH341" s="114">
        <v>0.5</v>
      </c>
      <c r="AI341" s="27" t="s">
        <v>178</v>
      </c>
      <c r="AJ341" s="26">
        <v>0</v>
      </c>
      <c r="AK341" s="27" t="s">
        <v>264</v>
      </c>
      <c r="AL341" s="26">
        <v>0</v>
      </c>
      <c r="AM341" s="27" t="s">
        <v>178</v>
      </c>
      <c r="AN341" s="26">
        <v>0</v>
      </c>
      <c r="AO341" s="27" t="s">
        <v>264</v>
      </c>
      <c r="AP341" s="26">
        <v>0</v>
      </c>
      <c r="AQ341" s="113" t="s">
        <v>181</v>
      </c>
      <c r="AR341" s="114">
        <v>5.5</v>
      </c>
      <c r="AS341" s="27" t="s">
        <v>226</v>
      </c>
      <c r="AT341" s="26">
        <v>27.2</v>
      </c>
    </row>
    <row r="342" spans="1:46" x14ac:dyDescent="0.2">
      <c r="A342" s="12"/>
      <c r="B342" s="13"/>
      <c r="C342" s="14"/>
      <c r="E342" s="27" t="s">
        <v>229</v>
      </c>
      <c r="F342" s="26">
        <v>35.6</v>
      </c>
      <c r="G342" s="113" t="s">
        <v>254</v>
      </c>
      <c r="H342" s="114">
        <v>9.6</v>
      </c>
      <c r="I342" s="27" t="s">
        <v>248</v>
      </c>
      <c r="J342" s="26">
        <v>0</v>
      </c>
      <c r="K342" s="27" t="s">
        <v>178</v>
      </c>
      <c r="L342" s="26">
        <v>0</v>
      </c>
      <c r="M342" s="27" t="s">
        <v>264</v>
      </c>
      <c r="N342" s="26">
        <v>0</v>
      </c>
      <c r="O342" s="27" t="s">
        <v>287</v>
      </c>
      <c r="P342" s="26">
        <v>0</v>
      </c>
      <c r="Q342" s="27" t="s">
        <v>305</v>
      </c>
      <c r="R342" s="26">
        <v>30.8</v>
      </c>
      <c r="S342" s="113" t="s">
        <v>181</v>
      </c>
      <c r="T342" s="114">
        <v>5.5</v>
      </c>
      <c r="U342" s="27" t="s">
        <v>193</v>
      </c>
      <c r="V342" s="26">
        <v>0</v>
      </c>
      <c r="W342" s="27" t="s">
        <v>189</v>
      </c>
      <c r="X342" s="26">
        <v>0</v>
      </c>
      <c r="Y342" s="27" t="s">
        <v>287</v>
      </c>
      <c r="Z342" s="26">
        <v>0</v>
      </c>
      <c r="AA342" s="27" t="s">
        <v>178</v>
      </c>
      <c r="AB342" s="26">
        <v>0</v>
      </c>
      <c r="AC342" s="27" t="s">
        <v>264</v>
      </c>
      <c r="AD342" s="26">
        <v>0</v>
      </c>
      <c r="AE342" s="27" t="s">
        <v>200</v>
      </c>
      <c r="AF342" s="26">
        <v>0</v>
      </c>
      <c r="AG342" s="27" t="s">
        <v>243</v>
      </c>
      <c r="AH342" s="26">
        <v>30</v>
      </c>
      <c r="AI342" s="27" t="s">
        <v>217</v>
      </c>
      <c r="AJ342" s="26">
        <v>26.6</v>
      </c>
      <c r="AK342" s="113" t="s">
        <v>181</v>
      </c>
      <c r="AL342" s="114">
        <v>5.5</v>
      </c>
      <c r="AM342" s="27" t="s">
        <v>184</v>
      </c>
      <c r="AN342" s="26">
        <v>0</v>
      </c>
      <c r="AO342" s="113" t="s">
        <v>181</v>
      </c>
      <c r="AP342" s="114">
        <v>5.5</v>
      </c>
      <c r="AQ342" s="27" t="s">
        <v>243</v>
      </c>
      <c r="AR342" s="26">
        <v>30</v>
      </c>
      <c r="AS342" s="27" t="s">
        <v>189</v>
      </c>
      <c r="AT342" s="26">
        <v>0</v>
      </c>
    </row>
    <row r="343" spans="1:46" x14ac:dyDescent="0.2">
      <c r="A343" s="12"/>
      <c r="B343" s="13"/>
      <c r="C343" s="14"/>
      <c r="E343" s="27" t="s">
        <v>178</v>
      </c>
      <c r="F343" s="26">
        <v>0</v>
      </c>
      <c r="G343" s="27" t="s">
        <v>184</v>
      </c>
      <c r="H343" s="26">
        <v>0</v>
      </c>
      <c r="I343" s="113" t="s">
        <v>254</v>
      </c>
      <c r="J343" s="114">
        <v>9.6</v>
      </c>
      <c r="K343" s="27" t="s">
        <v>196</v>
      </c>
      <c r="L343" s="26">
        <v>35.9</v>
      </c>
      <c r="M343" s="27" t="s">
        <v>190</v>
      </c>
      <c r="N343" s="26">
        <v>24.8</v>
      </c>
      <c r="O343" s="27" t="s">
        <v>264</v>
      </c>
      <c r="P343" s="26">
        <v>0</v>
      </c>
      <c r="Q343" s="27" t="s">
        <v>216</v>
      </c>
      <c r="R343" s="26">
        <v>0</v>
      </c>
      <c r="S343" s="27" t="s">
        <v>196</v>
      </c>
      <c r="T343" s="26">
        <v>35.9</v>
      </c>
      <c r="U343" s="27" t="s">
        <v>306</v>
      </c>
      <c r="V343" s="26">
        <v>39.299999999999997</v>
      </c>
      <c r="W343" s="27" t="s">
        <v>178</v>
      </c>
      <c r="X343" s="26">
        <v>0</v>
      </c>
      <c r="Y343" s="27" t="s">
        <v>190</v>
      </c>
      <c r="Z343" s="26">
        <v>24.8</v>
      </c>
      <c r="AA343" s="27" t="s">
        <v>184</v>
      </c>
      <c r="AB343" s="26">
        <v>0</v>
      </c>
      <c r="AC343" s="27" t="s">
        <v>178</v>
      </c>
      <c r="AD343" s="26">
        <v>0</v>
      </c>
      <c r="AE343" s="113" t="s">
        <v>185</v>
      </c>
      <c r="AF343" s="114">
        <v>9.8000000000000007</v>
      </c>
      <c r="AG343" s="27" t="s">
        <v>178</v>
      </c>
      <c r="AH343" s="26">
        <v>0</v>
      </c>
      <c r="AI343" s="27" t="s">
        <v>170</v>
      </c>
      <c r="AJ343" s="26">
        <v>0</v>
      </c>
      <c r="AK343" s="113" t="s">
        <v>254</v>
      </c>
      <c r="AL343" s="114">
        <v>9.6</v>
      </c>
      <c r="AM343" s="27" t="s">
        <v>196</v>
      </c>
      <c r="AN343" s="26">
        <v>35.9</v>
      </c>
      <c r="AO343" s="27" t="s">
        <v>193</v>
      </c>
      <c r="AP343" s="26">
        <v>0</v>
      </c>
      <c r="AQ343" s="27" t="s">
        <v>178</v>
      </c>
      <c r="AR343" s="26">
        <v>0</v>
      </c>
      <c r="AS343" s="27" t="s">
        <v>287</v>
      </c>
      <c r="AT343" s="26">
        <v>0</v>
      </c>
    </row>
    <row r="344" spans="1:46" x14ac:dyDescent="0.2">
      <c r="A344" s="12"/>
      <c r="B344" s="13"/>
      <c r="C344" s="14"/>
      <c r="E344" s="27" t="s">
        <v>191</v>
      </c>
      <c r="F344" s="26">
        <v>0</v>
      </c>
      <c r="G344" s="27" t="s">
        <v>230</v>
      </c>
      <c r="H344" s="26">
        <v>0</v>
      </c>
      <c r="I344" s="27" t="s">
        <v>215</v>
      </c>
      <c r="J344" s="26">
        <v>33.200000000000003</v>
      </c>
      <c r="K344" s="27" t="s">
        <v>170</v>
      </c>
      <c r="L344" s="26">
        <v>0</v>
      </c>
      <c r="M344" s="27" t="s">
        <v>204</v>
      </c>
      <c r="N344" s="26">
        <v>0</v>
      </c>
      <c r="O344" s="27" t="s">
        <v>178</v>
      </c>
      <c r="P344" s="26">
        <v>0</v>
      </c>
      <c r="Q344" s="27" t="s">
        <v>170</v>
      </c>
      <c r="R344" s="26">
        <v>0</v>
      </c>
      <c r="S344" s="27" t="s">
        <v>172</v>
      </c>
      <c r="T344" s="26">
        <v>0</v>
      </c>
      <c r="U344" s="27" t="s">
        <v>170</v>
      </c>
      <c r="V344" s="26">
        <v>0</v>
      </c>
      <c r="W344" s="27" t="s">
        <v>305</v>
      </c>
      <c r="X344" s="26">
        <v>30.8</v>
      </c>
      <c r="Y344" s="27" t="s">
        <v>178</v>
      </c>
      <c r="Z344" s="26">
        <v>0</v>
      </c>
      <c r="AA344" s="27" t="s">
        <v>196</v>
      </c>
      <c r="AB344" s="26">
        <v>35.9</v>
      </c>
      <c r="AC344" s="27" t="s">
        <v>219</v>
      </c>
      <c r="AD344" s="26">
        <v>26.6</v>
      </c>
      <c r="AE344" s="27" t="s">
        <v>216</v>
      </c>
      <c r="AF344" s="26">
        <v>0</v>
      </c>
      <c r="AG344" s="27" t="s">
        <v>200</v>
      </c>
      <c r="AH344" s="26">
        <v>0</v>
      </c>
      <c r="AI344" s="113" t="s">
        <v>175</v>
      </c>
      <c r="AJ344" s="114">
        <v>7.5</v>
      </c>
      <c r="AK344" s="27" t="s">
        <v>184</v>
      </c>
      <c r="AL344" s="26">
        <v>0</v>
      </c>
      <c r="AM344" s="27" t="s">
        <v>179</v>
      </c>
      <c r="AN344" s="26">
        <v>0</v>
      </c>
      <c r="AO344" s="27" t="s">
        <v>196</v>
      </c>
      <c r="AP344" s="26">
        <v>35.9</v>
      </c>
      <c r="AQ344" s="27" t="s">
        <v>196</v>
      </c>
      <c r="AR344" s="26">
        <v>35.9</v>
      </c>
      <c r="AS344" s="27" t="s">
        <v>178</v>
      </c>
      <c r="AT344" s="26">
        <v>0</v>
      </c>
    </row>
    <row r="345" spans="1:46" x14ac:dyDescent="0.2">
      <c r="A345" s="12"/>
      <c r="B345" s="13"/>
      <c r="C345" s="14"/>
      <c r="E345" s="27" t="s">
        <v>170</v>
      </c>
      <c r="F345" s="26">
        <v>0</v>
      </c>
      <c r="G345" s="27" t="s">
        <v>170</v>
      </c>
      <c r="H345" s="26">
        <v>0</v>
      </c>
      <c r="I345" s="27" t="s">
        <v>220</v>
      </c>
      <c r="J345" s="26">
        <v>0</v>
      </c>
      <c r="K345" s="113" t="s">
        <v>300</v>
      </c>
      <c r="L345" s="114">
        <v>4.2</v>
      </c>
      <c r="M345" s="27" t="s">
        <v>219</v>
      </c>
      <c r="N345" s="26">
        <v>26.6</v>
      </c>
      <c r="O345" s="27" t="s">
        <v>172</v>
      </c>
      <c r="P345" s="26">
        <v>0</v>
      </c>
      <c r="Q345" s="113" t="s">
        <v>175</v>
      </c>
      <c r="R345" s="114">
        <v>7.5</v>
      </c>
      <c r="S345" s="113" t="s">
        <v>185</v>
      </c>
      <c r="T345" s="114">
        <v>9.8000000000000007</v>
      </c>
      <c r="U345" s="27" t="s">
        <v>201</v>
      </c>
      <c r="V345" s="26">
        <v>0</v>
      </c>
      <c r="W345" s="27" t="s">
        <v>200</v>
      </c>
      <c r="X345" s="26">
        <v>0</v>
      </c>
      <c r="Y345" s="27" t="s">
        <v>170</v>
      </c>
      <c r="Z345" s="26">
        <v>0</v>
      </c>
      <c r="AA345" s="27" t="s">
        <v>200</v>
      </c>
      <c r="AB345" s="26">
        <v>0</v>
      </c>
      <c r="AC345" s="27" t="s">
        <v>170</v>
      </c>
      <c r="AD345" s="26">
        <v>0</v>
      </c>
      <c r="AE345" s="27" t="s">
        <v>170</v>
      </c>
      <c r="AF345" s="26">
        <v>0</v>
      </c>
      <c r="AG345" s="113" t="s">
        <v>185</v>
      </c>
      <c r="AH345" s="114">
        <v>9.8000000000000007</v>
      </c>
      <c r="AI345" s="27" t="s">
        <v>205</v>
      </c>
      <c r="AJ345" s="26">
        <v>0</v>
      </c>
      <c r="AK345" s="27" t="s">
        <v>196</v>
      </c>
      <c r="AL345" s="26">
        <v>35.9</v>
      </c>
      <c r="AM345" s="113" t="s">
        <v>185</v>
      </c>
      <c r="AN345" s="114">
        <v>9.8000000000000007</v>
      </c>
      <c r="AO345" s="27" t="s">
        <v>179</v>
      </c>
      <c r="AP345" s="26">
        <v>0</v>
      </c>
      <c r="AQ345" s="27" t="s">
        <v>170</v>
      </c>
      <c r="AR345" s="26">
        <v>0</v>
      </c>
      <c r="AS345" s="27" t="s">
        <v>191</v>
      </c>
      <c r="AT345" s="26">
        <v>0</v>
      </c>
    </row>
    <row r="346" spans="1:46" x14ac:dyDescent="0.2">
      <c r="A346" s="12"/>
      <c r="B346" s="13"/>
      <c r="C346" s="14"/>
      <c r="E346" s="27" t="s">
        <v>205</v>
      </c>
      <c r="F346" s="26">
        <v>0</v>
      </c>
      <c r="G346" s="113" t="s">
        <v>175</v>
      </c>
      <c r="H346" s="114">
        <v>7.5</v>
      </c>
      <c r="I346" s="113" t="s">
        <v>251</v>
      </c>
      <c r="J346" s="114">
        <v>3.7</v>
      </c>
      <c r="K346" s="27" t="s">
        <v>205</v>
      </c>
      <c r="L346" s="26">
        <v>0</v>
      </c>
      <c r="M346" s="27" t="s">
        <v>170</v>
      </c>
      <c r="N346" s="26">
        <v>0</v>
      </c>
      <c r="O346" s="27" t="s">
        <v>170</v>
      </c>
      <c r="P346" s="26">
        <v>0</v>
      </c>
      <c r="Q346" s="113" t="s">
        <v>300</v>
      </c>
      <c r="R346" s="114">
        <v>4.2</v>
      </c>
      <c r="S346" s="27" t="s">
        <v>170</v>
      </c>
      <c r="T346" s="26">
        <v>0</v>
      </c>
      <c r="U346" s="27" t="s">
        <v>205</v>
      </c>
      <c r="V346" s="26">
        <v>0</v>
      </c>
      <c r="W346" s="27" t="s">
        <v>170</v>
      </c>
      <c r="X346" s="26">
        <v>0</v>
      </c>
      <c r="Y346" s="27" t="s">
        <v>205</v>
      </c>
      <c r="Z346" s="26">
        <v>0</v>
      </c>
      <c r="AA346" s="27" t="s">
        <v>170</v>
      </c>
      <c r="AB346" s="26">
        <v>0</v>
      </c>
      <c r="AC346" s="27" t="s">
        <v>205</v>
      </c>
      <c r="AD346" s="26">
        <v>0</v>
      </c>
      <c r="AE346" s="113" t="s">
        <v>175</v>
      </c>
      <c r="AF346" s="114">
        <v>7.5</v>
      </c>
      <c r="AG346" s="27" t="s">
        <v>170</v>
      </c>
      <c r="AH346" s="26">
        <v>0</v>
      </c>
      <c r="AI346" s="27" t="s">
        <v>173</v>
      </c>
      <c r="AJ346" s="26">
        <v>0</v>
      </c>
      <c r="AK346" s="27" t="s">
        <v>170</v>
      </c>
      <c r="AL346" s="26">
        <v>0</v>
      </c>
      <c r="AM346" s="27" t="s">
        <v>170</v>
      </c>
      <c r="AN346" s="26">
        <v>0</v>
      </c>
      <c r="AO346" s="27" t="s">
        <v>220</v>
      </c>
      <c r="AP346" s="26">
        <v>0</v>
      </c>
      <c r="AQ346" s="113" t="s">
        <v>300</v>
      </c>
      <c r="AR346" s="114">
        <v>4.2</v>
      </c>
      <c r="AS346" s="27" t="s">
        <v>220</v>
      </c>
      <c r="AT346" s="26">
        <v>0</v>
      </c>
    </row>
    <row r="347" spans="1:46" x14ac:dyDescent="0.2">
      <c r="A347" s="12"/>
      <c r="B347" s="13"/>
      <c r="C347" s="14"/>
      <c r="E347" s="27" t="s">
        <v>173</v>
      </c>
      <c r="F347" s="26">
        <v>0</v>
      </c>
      <c r="G347" s="27" t="s">
        <v>288</v>
      </c>
      <c r="H347" s="26">
        <v>0</v>
      </c>
      <c r="I347" s="27" t="s">
        <v>216</v>
      </c>
      <c r="J347" s="26">
        <v>0</v>
      </c>
      <c r="K347" s="113" t="s">
        <v>227</v>
      </c>
      <c r="L347" s="114">
        <v>2.1</v>
      </c>
      <c r="M347" s="27" t="s">
        <v>270</v>
      </c>
      <c r="N347" s="26">
        <v>31.7</v>
      </c>
      <c r="O347" s="27" t="s">
        <v>205</v>
      </c>
      <c r="P347" s="26">
        <v>0</v>
      </c>
      <c r="Q347" s="27" t="s">
        <v>201</v>
      </c>
      <c r="R347" s="26">
        <v>0</v>
      </c>
      <c r="S347" s="27" t="s">
        <v>205</v>
      </c>
      <c r="T347" s="26">
        <v>0</v>
      </c>
      <c r="U347" s="27" t="s">
        <v>173</v>
      </c>
      <c r="V347" s="26">
        <v>0</v>
      </c>
      <c r="W347" s="27" t="s">
        <v>201</v>
      </c>
      <c r="X347" s="26">
        <v>0</v>
      </c>
      <c r="Y347" s="27" t="s">
        <v>173</v>
      </c>
      <c r="Z347" s="26">
        <v>0</v>
      </c>
      <c r="AA347" s="27" t="s">
        <v>205</v>
      </c>
      <c r="AB347" s="26">
        <v>0</v>
      </c>
      <c r="AC347" s="113" t="s">
        <v>227</v>
      </c>
      <c r="AD347" s="114">
        <v>2.1</v>
      </c>
      <c r="AE347" s="27" t="s">
        <v>201</v>
      </c>
      <c r="AF347" s="26">
        <v>0</v>
      </c>
      <c r="AG347" s="27" t="s">
        <v>205</v>
      </c>
      <c r="AH347" s="26">
        <v>0</v>
      </c>
      <c r="AI347" s="27" t="s">
        <v>288</v>
      </c>
      <c r="AJ347" s="26">
        <v>0</v>
      </c>
      <c r="AK347" s="27" t="s">
        <v>205</v>
      </c>
      <c r="AL347" s="26">
        <v>0</v>
      </c>
      <c r="AM347" s="113" t="s">
        <v>175</v>
      </c>
      <c r="AN347" s="114">
        <v>7.5</v>
      </c>
      <c r="AO347" s="27" t="s">
        <v>170</v>
      </c>
      <c r="AP347" s="26">
        <v>0</v>
      </c>
      <c r="AQ347" s="27" t="s">
        <v>173</v>
      </c>
      <c r="AR347" s="26">
        <v>0</v>
      </c>
      <c r="AS347" s="27" t="s">
        <v>205</v>
      </c>
      <c r="AT347" s="26">
        <v>0</v>
      </c>
    </row>
    <row r="348" spans="1:46" x14ac:dyDescent="0.2">
      <c r="A348" s="12"/>
      <c r="B348" s="13"/>
      <c r="C348" s="14"/>
      <c r="E348" s="27"/>
      <c r="F348" s="26"/>
      <c r="G348" s="27"/>
      <c r="H348" s="26"/>
      <c r="I348" s="28"/>
      <c r="J348" s="26"/>
      <c r="K348" s="27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8"/>
      <c r="AN348" s="26"/>
      <c r="AO348" s="28"/>
      <c r="AP348" s="26"/>
      <c r="AQ348" s="27"/>
      <c r="AR348" s="26"/>
      <c r="AS348" s="27"/>
      <c r="AT348" s="26"/>
    </row>
    <row r="349" spans="1:46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>
        <f>SUM(H340:H347)</f>
        <v>44.3</v>
      </c>
      <c r="I349" s="28"/>
      <c r="J349" s="15">
        <f>SUM(J340:J347)</f>
        <v>47.000000000000007</v>
      </c>
      <c r="K349" s="27"/>
      <c r="L349" s="15">
        <f>SUM(L340:L347)</f>
        <v>74.8</v>
      </c>
      <c r="M349" s="27"/>
      <c r="N349" s="15">
        <f>SUM(N340:N347)</f>
        <v>113.60000000000001</v>
      </c>
      <c r="O349" s="27"/>
      <c r="P349" s="15">
        <f>SUM(P340:P347)</f>
        <v>33.799999999999997</v>
      </c>
      <c r="Q349" s="27"/>
      <c r="R349" s="15">
        <f>SUM(R340:R347)</f>
        <v>52.1</v>
      </c>
      <c r="S349" s="27"/>
      <c r="T349" s="15">
        <f>SUM(T340:T347)</f>
        <v>51.2</v>
      </c>
      <c r="U349" s="27"/>
      <c r="V349" s="15">
        <f>SUM(V340:V347)</f>
        <v>39.299999999999997</v>
      </c>
      <c r="W349" s="27"/>
      <c r="X349" s="15">
        <f>SUM(X340:X347)</f>
        <v>34.1</v>
      </c>
      <c r="Y349" s="27"/>
      <c r="Z349" s="15">
        <f>SUM(Z340:Z347)</f>
        <v>63.099999999999994</v>
      </c>
      <c r="AA349" s="27"/>
      <c r="AB349" s="15">
        <f>SUM(AB340:AB347)</f>
        <v>86</v>
      </c>
      <c r="AC349" s="27"/>
      <c r="AD349" s="15">
        <f>SUM(AD340:AD347)</f>
        <v>28.700000000000003</v>
      </c>
      <c r="AE349" s="27"/>
      <c r="AF349" s="15">
        <f>SUM(AF340:AF347)</f>
        <v>17.3</v>
      </c>
      <c r="AG349" s="27"/>
      <c r="AH349" s="15">
        <f>SUM(AH340:AH347)</f>
        <v>40.299999999999997</v>
      </c>
      <c r="AI349" s="27"/>
      <c r="AJ349" s="15">
        <f>SUM(AJ340:AJ347)</f>
        <v>34.6</v>
      </c>
      <c r="AK349" s="27"/>
      <c r="AL349" s="15">
        <f>SUM(AL340:AL347)</f>
        <v>51</v>
      </c>
      <c r="AM349" s="28"/>
      <c r="AN349" s="15">
        <f>SUM(AN340:AN347)</f>
        <v>53.2</v>
      </c>
      <c r="AO349" s="28"/>
      <c r="AP349" s="15">
        <f>SUM(AP340:AP347)</f>
        <v>41.4</v>
      </c>
      <c r="AQ349" s="27"/>
      <c r="AR349" s="15">
        <f>SUM(AR340:AR347)</f>
        <v>75.600000000000009</v>
      </c>
      <c r="AS349" s="27"/>
      <c r="AT349" s="15">
        <f>SUM(AT340:AT347)</f>
        <v>27.7</v>
      </c>
    </row>
    <row r="350" spans="1:46" x14ac:dyDescent="0.2">
      <c r="A350" s="12"/>
      <c r="B350" s="13"/>
      <c r="C350" s="14"/>
      <c r="E350" s="27"/>
      <c r="F350" s="15"/>
      <c r="G350" s="27"/>
      <c r="H350" s="15"/>
      <c r="I350" s="28"/>
      <c r="J350" s="15"/>
      <c r="K350" s="27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8"/>
      <c r="AN350" s="15"/>
      <c r="AO350" s="28"/>
      <c r="AP350" s="15"/>
      <c r="AQ350" s="27"/>
      <c r="AR350" s="15"/>
      <c r="AS350" s="27"/>
      <c r="AT350" s="15"/>
    </row>
    <row r="351" spans="1:46" s="16" customFormat="1" x14ac:dyDescent="0.2">
      <c r="A351" s="12"/>
      <c r="B351" s="13"/>
      <c r="C351" s="14"/>
      <c r="E351" s="113" t="s">
        <v>287</v>
      </c>
      <c r="F351" s="114">
        <v>4.2</v>
      </c>
      <c r="G351" s="113" t="s">
        <v>226</v>
      </c>
      <c r="H351" s="114">
        <v>4.8</v>
      </c>
      <c r="I351" s="27" t="s">
        <v>241</v>
      </c>
      <c r="J351" s="26">
        <v>27.3</v>
      </c>
      <c r="K351" s="27" t="s">
        <v>169</v>
      </c>
      <c r="L351" s="26">
        <v>27.8</v>
      </c>
      <c r="M351" s="27" t="s">
        <v>169</v>
      </c>
      <c r="N351" s="26">
        <v>27.8</v>
      </c>
      <c r="O351" s="27" t="s">
        <v>273</v>
      </c>
      <c r="P351" s="26">
        <v>33.6</v>
      </c>
      <c r="Q351" s="27" t="s">
        <v>169</v>
      </c>
      <c r="R351" s="26">
        <v>27.8</v>
      </c>
      <c r="S351" s="27" t="s">
        <v>169</v>
      </c>
      <c r="T351" s="26">
        <v>27.8</v>
      </c>
      <c r="U351" s="27" t="s">
        <v>169</v>
      </c>
      <c r="V351" s="26">
        <v>27.8</v>
      </c>
      <c r="W351" s="113" t="s">
        <v>224</v>
      </c>
      <c r="X351" s="114">
        <v>5.0999999999999996</v>
      </c>
      <c r="Y351" s="113" t="s">
        <v>304</v>
      </c>
      <c r="Z351" s="114">
        <v>5.7</v>
      </c>
      <c r="AA351" s="113" t="s">
        <v>190</v>
      </c>
      <c r="AB351" s="114">
        <v>7.6</v>
      </c>
      <c r="AC351" s="113" t="s">
        <v>171</v>
      </c>
      <c r="AD351" s="114">
        <v>5.3</v>
      </c>
      <c r="AE351" s="113" t="s">
        <v>287</v>
      </c>
      <c r="AF351" s="114">
        <v>4.2</v>
      </c>
      <c r="AG351" s="27" t="s">
        <v>169</v>
      </c>
      <c r="AH351" s="26">
        <v>27.8</v>
      </c>
      <c r="AI351" s="27" t="s">
        <v>178</v>
      </c>
      <c r="AJ351" s="26">
        <v>26.1</v>
      </c>
      <c r="AK351" s="27" t="s">
        <v>169</v>
      </c>
      <c r="AL351" s="26">
        <v>27.8</v>
      </c>
      <c r="AM351" s="113" t="s">
        <v>287</v>
      </c>
      <c r="AN351" s="114">
        <v>4.2</v>
      </c>
      <c r="AO351" s="113" t="s">
        <v>287</v>
      </c>
      <c r="AP351" s="114">
        <v>4.2</v>
      </c>
      <c r="AQ351" s="27" t="s">
        <v>169</v>
      </c>
      <c r="AR351" s="26">
        <v>27.8</v>
      </c>
      <c r="AS351" s="113" t="s">
        <v>226</v>
      </c>
      <c r="AT351" s="114">
        <v>4.8</v>
      </c>
    </row>
    <row r="352" spans="1:46" s="16" customFormat="1" x14ac:dyDescent="0.2">
      <c r="A352" s="12"/>
      <c r="B352" s="13"/>
      <c r="C352" s="14"/>
      <c r="E352" s="113" t="s">
        <v>190</v>
      </c>
      <c r="F352" s="114">
        <v>7.6</v>
      </c>
      <c r="G352" s="27" t="s">
        <v>264</v>
      </c>
      <c r="H352" s="26">
        <v>31.2</v>
      </c>
      <c r="I352" s="27" t="s">
        <v>248</v>
      </c>
      <c r="J352" s="26">
        <v>25</v>
      </c>
      <c r="K352" s="113" t="s">
        <v>255</v>
      </c>
      <c r="L352" s="114">
        <v>3</v>
      </c>
      <c r="M352" s="27" t="s">
        <v>273</v>
      </c>
      <c r="N352" s="26">
        <v>33.6</v>
      </c>
      <c r="O352" s="113" t="s">
        <v>287</v>
      </c>
      <c r="P352" s="114">
        <v>4.2</v>
      </c>
      <c r="Q352" s="113" t="s">
        <v>305</v>
      </c>
      <c r="R352" s="114">
        <v>6.1</v>
      </c>
      <c r="S352" s="27" t="s">
        <v>264</v>
      </c>
      <c r="T352" s="26">
        <v>31.2</v>
      </c>
      <c r="U352" s="113" t="s">
        <v>224</v>
      </c>
      <c r="V352" s="114">
        <v>5.0999999999999996</v>
      </c>
      <c r="W352" s="113" t="s">
        <v>189</v>
      </c>
      <c r="X352" s="114">
        <v>4.3</v>
      </c>
      <c r="Y352" s="113" t="s">
        <v>287</v>
      </c>
      <c r="Z352" s="114">
        <v>4.2</v>
      </c>
      <c r="AA352" s="113" t="s">
        <v>197</v>
      </c>
      <c r="AB352" s="114">
        <v>8</v>
      </c>
      <c r="AC352" s="113" t="s">
        <v>287</v>
      </c>
      <c r="AD352" s="114">
        <v>4.2</v>
      </c>
      <c r="AE352" s="27" t="s">
        <v>242</v>
      </c>
      <c r="AF352" s="26">
        <v>31.2</v>
      </c>
      <c r="AG352" s="27" t="s">
        <v>243</v>
      </c>
      <c r="AH352" s="26">
        <v>36.5</v>
      </c>
      <c r="AI352" s="27" t="s">
        <v>217</v>
      </c>
      <c r="AJ352" s="26">
        <v>40.700000000000003</v>
      </c>
      <c r="AK352" s="27" t="s">
        <v>264</v>
      </c>
      <c r="AL352" s="26">
        <v>31.2</v>
      </c>
      <c r="AM352" s="27" t="s">
        <v>178</v>
      </c>
      <c r="AN352" s="26">
        <v>26.1</v>
      </c>
      <c r="AO352" s="27" t="s">
        <v>264</v>
      </c>
      <c r="AP352" s="26">
        <v>31.2</v>
      </c>
      <c r="AQ352" s="27" t="s">
        <v>243</v>
      </c>
      <c r="AR352" s="26">
        <v>36.5</v>
      </c>
      <c r="AS352" s="113" t="s">
        <v>189</v>
      </c>
      <c r="AT352" s="114">
        <v>4.3</v>
      </c>
    </row>
    <row r="353" spans="1:46" s="16" customFormat="1" x14ac:dyDescent="0.2">
      <c r="A353" s="12"/>
      <c r="B353" s="13"/>
      <c r="C353" s="14"/>
      <c r="E353" s="113" t="s">
        <v>229</v>
      </c>
      <c r="F353" s="114">
        <v>10.5</v>
      </c>
      <c r="G353" s="27" t="s">
        <v>184</v>
      </c>
      <c r="H353" s="26">
        <v>24</v>
      </c>
      <c r="I353" s="27" t="s">
        <v>215</v>
      </c>
      <c r="J353" s="26">
        <v>38.9</v>
      </c>
      <c r="K353" s="27" t="s">
        <v>178</v>
      </c>
      <c r="L353" s="26">
        <v>26.1</v>
      </c>
      <c r="M353" s="27" t="s">
        <v>264</v>
      </c>
      <c r="N353" s="26">
        <v>31.2</v>
      </c>
      <c r="O353" s="27" t="s">
        <v>264</v>
      </c>
      <c r="P353" s="26">
        <v>31.2</v>
      </c>
      <c r="Q353" s="113" t="s">
        <v>216</v>
      </c>
      <c r="R353" s="114">
        <v>-0.1</v>
      </c>
      <c r="S353" s="27" t="s">
        <v>196</v>
      </c>
      <c r="T353" s="26">
        <v>25.7</v>
      </c>
      <c r="U353" s="27" t="s">
        <v>193</v>
      </c>
      <c r="V353" s="26">
        <v>34.200000000000003</v>
      </c>
      <c r="W353" s="27" t="s">
        <v>178</v>
      </c>
      <c r="X353" s="26">
        <v>26.1</v>
      </c>
      <c r="Y353" s="113" t="s">
        <v>190</v>
      </c>
      <c r="Z353" s="114">
        <v>7.6</v>
      </c>
      <c r="AA353" s="27" t="s">
        <v>178</v>
      </c>
      <c r="AB353" s="26">
        <v>26.1</v>
      </c>
      <c r="AC353" s="27" t="s">
        <v>264</v>
      </c>
      <c r="AD353" s="26">
        <v>31.2</v>
      </c>
      <c r="AE353" s="113" t="s">
        <v>200</v>
      </c>
      <c r="AF353" s="114">
        <v>9.1999999999999993</v>
      </c>
      <c r="AG353" s="27" t="s">
        <v>178</v>
      </c>
      <c r="AH353" s="26">
        <v>26.1</v>
      </c>
      <c r="AI353" s="27" t="s">
        <v>170</v>
      </c>
      <c r="AJ353" s="26">
        <v>29.5</v>
      </c>
      <c r="AK353" s="27" t="s">
        <v>184</v>
      </c>
      <c r="AL353" s="26">
        <v>24</v>
      </c>
      <c r="AM353" s="27" t="s">
        <v>184</v>
      </c>
      <c r="AN353" s="26">
        <v>24</v>
      </c>
      <c r="AO353" s="27" t="s">
        <v>193</v>
      </c>
      <c r="AP353" s="26">
        <v>34.200000000000003</v>
      </c>
      <c r="AQ353" s="27" t="s">
        <v>178</v>
      </c>
      <c r="AR353" s="26">
        <v>26.1</v>
      </c>
      <c r="AS353" s="113" t="s">
        <v>287</v>
      </c>
      <c r="AT353" s="114">
        <v>4.2</v>
      </c>
    </row>
    <row r="354" spans="1:46" s="16" customFormat="1" x14ac:dyDescent="0.2">
      <c r="A354" s="12"/>
      <c r="B354" s="13"/>
      <c r="C354" s="14"/>
      <c r="E354" s="27" t="s">
        <v>178</v>
      </c>
      <c r="F354" s="26">
        <v>26.1</v>
      </c>
      <c r="G354" s="113" t="s">
        <v>230</v>
      </c>
      <c r="H354" s="114">
        <v>4.9000000000000004</v>
      </c>
      <c r="I354" s="113" t="s">
        <v>220</v>
      </c>
      <c r="J354" s="114">
        <v>6.3</v>
      </c>
      <c r="K354" s="27" t="s">
        <v>196</v>
      </c>
      <c r="L354" s="26">
        <v>25.7</v>
      </c>
      <c r="M354" s="113" t="s">
        <v>190</v>
      </c>
      <c r="N354" s="114">
        <v>7.6</v>
      </c>
      <c r="O354" s="27" t="s">
        <v>178</v>
      </c>
      <c r="P354" s="26">
        <v>26.1</v>
      </c>
      <c r="Q354" s="27" t="s">
        <v>170</v>
      </c>
      <c r="R354" s="26">
        <v>29.5</v>
      </c>
      <c r="S354" s="113" t="s">
        <v>172</v>
      </c>
      <c r="T354" s="114">
        <v>10.9</v>
      </c>
      <c r="U354" s="113" t="s">
        <v>306</v>
      </c>
      <c r="V354" s="114">
        <v>5.7</v>
      </c>
      <c r="W354" s="113" t="s">
        <v>305</v>
      </c>
      <c r="X354" s="114">
        <v>6.1</v>
      </c>
      <c r="Y354" s="27" t="s">
        <v>178</v>
      </c>
      <c r="Z354" s="26">
        <v>26.1</v>
      </c>
      <c r="AA354" s="27" t="s">
        <v>184</v>
      </c>
      <c r="AB354" s="26">
        <v>24</v>
      </c>
      <c r="AC354" s="27" t="s">
        <v>178</v>
      </c>
      <c r="AD354" s="26">
        <v>26.1</v>
      </c>
      <c r="AE354" s="113" t="s">
        <v>216</v>
      </c>
      <c r="AF354" s="114">
        <v>-0.1</v>
      </c>
      <c r="AG354" s="113" t="s">
        <v>200</v>
      </c>
      <c r="AH354" s="114">
        <v>9.1999999999999993</v>
      </c>
      <c r="AI354" s="113" t="s">
        <v>205</v>
      </c>
      <c r="AJ354" s="114">
        <v>2.4</v>
      </c>
      <c r="AK354" s="27" t="s">
        <v>196</v>
      </c>
      <c r="AL354" s="26">
        <v>25.7</v>
      </c>
      <c r="AM354" s="27" t="s">
        <v>196</v>
      </c>
      <c r="AN354" s="26">
        <v>25.7</v>
      </c>
      <c r="AO354" s="27" t="s">
        <v>196</v>
      </c>
      <c r="AP354" s="26">
        <v>25.7</v>
      </c>
      <c r="AQ354" s="27" t="s">
        <v>196</v>
      </c>
      <c r="AR354" s="26">
        <v>25.7</v>
      </c>
      <c r="AS354" s="27" t="s">
        <v>178</v>
      </c>
      <c r="AT354" s="26">
        <v>26.1</v>
      </c>
    </row>
    <row r="355" spans="1:46" s="16" customFormat="1" x14ac:dyDescent="0.2">
      <c r="A355" s="12"/>
      <c r="B355" s="13"/>
      <c r="C355" s="14"/>
      <c r="E355" s="113" t="s">
        <v>191</v>
      </c>
      <c r="F355" s="114">
        <v>6.1</v>
      </c>
      <c r="G355" s="27" t="s">
        <v>170</v>
      </c>
      <c r="H355" s="26">
        <v>29.5</v>
      </c>
      <c r="I355" s="113" t="s">
        <v>216</v>
      </c>
      <c r="J355" s="114">
        <v>-0.1</v>
      </c>
      <c r="K355" s="27" t="s">
        <v>170</v>
      </c>
      <c r="L355" s="26">
        <v>29.5</v>
      </c>
      <c r="M355" s="27" t="s">
        <v>204</v>
      </c>
      <c r="N355" s="26">
        <v>29.7</v>
      </c>
      <c r="O355" s="113" t="s">
        <v>172</v>
      </c>
      <c r="P355" s="114">
        <v>10.9</v>
      </c>
      <c r="Q355" s="27" t="s">
        <v>201</v>
      </c>
      <c r="R355" s="26">
        <v>30.5</v>
      </c>
      <c r="S355" s="27" t="s">
        <v>170</v>
      </c>
      <c r="T355" s="26">
        <v>29.5</v>
      </c>
      <c r="U355" s="27" t="s">
        <v>170</v>
      </c>
      <c r="V355" s="26">
        <v>29.5</v>
      </c>
      <c r="W355" s="113" t="s">
        <v>200</v>
      </c>
      <c r="X355" s="114">
        <v>9.1999999999999993</v>
      </c>
      <c r="Y355" s="27" t="s">
        <v>170</v>
      </c>
      <c r="Z355" s="26">
        <v>29.5</v>
      </c>
      <c r="AA355" s="27" t="s">
        <v>196</v>
      </c>
      <c r="AB355" s="26">
        <v>25.7</v>
      </c>
      <c r="AC355" s="27" t="s">
        <v>219</v>
      </c>
      <c r="AD355" s="26">
        <v>49.6</v>
      </c>
      <c r="AE355" s="27" t="s">
        <v>170</v>
      </c>
      <c r="AF355" s="26">
        <v>29.5</v>
      </c>
      <c r="AG355" s="27" t="s">
        <v>170</v>
      </c>
      <c r="AH355" s="26">
        <v>29.5</v>
      </c>
      <c r="AI355" s="27" t="s">
        <v>173</v>
      </c>
      <c r="AJ355" s="26">
        <v>30.2</v>
      </c>
      <c r="AK355" s="27" t="s">
        <v>170</v>
      </c>
      <c r="AL355" s="26">
        <v>29.5</v>
      </c>
      <c r="AM355" s="27" t="s">
        <v>179</v>
      </c>
      <c r="AN355" s="26">
        <v>23.1</v>
      </c>
      <c r="AO355" s="27" t="s">
        <v>179</v>
      </c>
      <c r="AP355" s="26">
        <v>23.1</v>
      </c>
      <c r="AQ355" s="27" t="s">
        <v>170</v>
      </c>
      <c r="AR355" s="26">
        <v>29.5</v>
      </c>
      <c r="AS355" s="113" t="s">
        <v>191</v>
      </c>
      <c r="AT355" s="114">
        <v>6.1</v>
      </c>
    </row>
    <row r="356" spans="1:46" s="16" customFormat="1" x14ac:dyDescent="0.2">
      <c r="A356" s="12"/>
      <c r="B356" s="13"/>
      <c r="C356" s="14"/>
      <c r="E356" s="27" t="s">
        <v>170</v>
      </c>
      <c r="F356" s="26">
        <v>29.5</v>
      </c>
      <c r="G356" s="27" t="s">
        <v>288</v>
      </c>
      <c r="H356" s="26">
        <v>29.9</v>
      </c>
      <c r="I356" s="27"/>
      <c r="J356" s="26"/>
      <c r="K356" s="113" t="s">
        <v>205</v>
      </c>
      <c r="L356" s="114">
        <v>2.4</v>
      </c>
      <c r="M356" s="27" t="s">
        <v>219</v>
      </c>
      <c r="N356" s="26">
        <v>49.6</v>
      </c>
      <c r="O356" s="27" t="s">
        <v>170</v>
      </c>
      <c r="P356" s="26">
        <v>29.5</v>
      </c>
      <c r="Q356" s="27"/>
      <c r="R356" s="26"/>
      <c r="S356" s="113" t="s">
        <v>205</v>
      </c>
      <c r="T356" s="114">
        <v>2.4</v>
      </c>
      <c r="U356" s="27" t="s">
        <v>201</v>
      </c>
      <c r="V356" s="26">
        <v>30.5</v>
      </c>
      <c r="W356" s="27" t="s">
        <v>170</v>
      </c>
      <c r="X356" s="26">
        <v>29.5</v>
      </c>
      <c r="Y356" s="113" t="s">
        <v>205</v>
      </c>
      <c r="Z356" s="114">
        <v>2.4</v>
      </c>
      <c r="AA356" s="113" t="s">
        <v>200</v>
      </c>
      <c r="AB356" s="114">
        <v>9.1999999999999993</v>
      </c>
      <c r="AC356" s="27" t="s">
        <v>170</v>
      </c>
      <c r="AD356" s="26">
        <v>29.5</v>
      </c>
      <c r="AE356" s="27" t="s">
        <v>201</v>
      </c>
      <c r="AF356" s="26">
        <v>30.5</v>
      </c>
      <c r="AG356" s="113" t="s">
        <v>205</v>
      </c>
      <c r="AH356" s="114">
        <v>2.4</v>
      </c>
      <c r="AI356" s="27" t="s">
        <v>288</v>
      </c>
      <c r="AJ356" s="26">
        <v>29.9</v>
      </c>
      <c r="AK356" s="113" t="s">
        <v>205</v>
      </c>
      <c r="AL356" s="114">
        <v>2.4</v>
      </c>
      <c r="AM356" s="27" t="s">
        <v>170</v>
      </c>
      <c r="AN356" s="26">
        <v>29.5</v>
      </c>
      <c r="AO356" s="113" t="s">
        <v>220</v>
      </c>
      <c r="AP356" s="114">
        <v>6.3</v>
      </c>
      <c r="AQ356" s="27" t="s">
        <v>173</v>
      </c>
      <c r="AR356" s="26">
        <v>30.2</v>
      </c>
      <c r="AS356" s="113" t="s">
        <v>220</v>
      </c>
      <c r="AT356" s="114">
        <v>6.3</v>
      </c>
    </row>
    <row r="357" spans="1:46" s="16" customFormat="1" x14ac:dyDescent="0.2">
      <c r="A357" s="12"/>
      <c r="B357" s="13"/>
      <c r="C357" s="14"/>
      <c r="E357" s="113" t="s">
        <v>205</v>
      </c>
      <c r="F357" s="114">
        <v>2.4</v>
      </c>
      <c r="G357" s="27"/>
      <c r="H357" s="26"/>
      <c r="I357" s="27"/>
      <c r="J357" s="26"/>
      <c r="K357" s="27"/>
      <c r="L357" s="26"/>
      <c r="M357" s="27" t="s">
        <v>170</v>
      </c>
      <c r="N357" s="26">
        <v>29.5</v>
      </c>
      <c r="O357" s="113" t="s">
        <v>205</v>
      </c>
      <c r="P357" s="114">
        <v>2.4</v>
      </c>
      <c r="Q357" s="27"/>
      <c r="R357" s="26"/>
      <c r="S357" s="27"/>
      <c r="T357" s="26"/>
      <c r="U357" s="113" t="s">
        <v>205</v>
      </c>
      <c r="V357" s="114">
        <v>2.4</v>
      </c>
      <c r="W357" s="27" t="s">
        <v>201</v>
      </c>
      <c r="X357" s="26">
        <v>30.5</v>
      </c>
      <c r="Y357" s="27" t="s">
        <v>173</v>
      </c>
      <c r="Z357" s="26">
        <v>30.2</v>
      </c>
      <c r="AA357" s="27" t="s">
        <v>170</v>
      </c>
      <c r="AB357" s="26">
        <v>29.5</v>
      </c>
      <c r="AC357" s="113" t="s">
        <v>205</v>
      </c>
      <c r="AD357" s="114">
        <v>2.4</v>
      </c>
      <c r="AE357" s="27"/>
      <c r="AF357" s="26"/>
      <c r="AG357" s="27"/>
      <c r="AH357" s="26"/>
      <c r="AI357" s="27"/>
      <c r="AJ357" s="26"/>
      <c r="AK357" s="27"/>
      <c r="AL357" s="26"/>
      <c r="AM357" s="27"/>
      <c r="AN357" s="26"/>
      <c r="AO357" s="27" t="s">
        <v>170</v>
      </c>
      <c r="AP357" s="26">
        <v>29.5</v>
      </c>
      <c r="AQ357" s="27"/>
      <c r="AR357" s="26"/>
      <c r="AS357" s="113" t="s">
        <v>205</v>
      </c>
      <c r="AT357" s="114">
        <v>2.4</v>
      </c>
    </row>
    <row r="358" spans="1:46" s="16" customFormat="1" x14ac:dyDescent="0.2">
      <c r="A358" s="12"/>
      <c r="B358" s="13"/>
      <c r="C358" s="14"/>
      <c r="E358" s="27" t="s">
        <v>173</v>
      </c>
      <c r="F358" s="26">
        <v>30.2</v>
      </c>
      <c r="G358" s="27"/>
      <c r="H358" s="26"/>
      <c r="I358" s="27"/>
      <c r="J358" s="26"/>
      <c r="K358" s="27"/>
      <c r="L358" s="26"/>
      <c r="M358" s="27" t="s">
        <v>270</v>
      </c>
      <c r="N358" s="26">
        <v>34.1</v>
      </c>
      <c r="O358" s="27"/>
      <c r="P358" s="26"/>
      <c r="Q358" s="27"/>
      <c r="R358" s="26"/>
      <c r="S358" s="27"/>
      <c r="T358" s="26"/>
      <c r="U358" s="27" t="s">
        <v>173</v>
      </c>
      <c r="V358" s="26">
        <v>30.2</v>
      </c>
      <c r="W358" s="27"/>
      <c r="X358" s="26"/>
      <c r="Y358" s="27"/>
      <c r="Z358" s="26"/>
      <c r="AA358" s="113" t="s">
        <v>205</v>
      </c>
      <c r="AB358" s="114">
        <v>2.4</v>
      </c>
      <c r="AC358" s="27"/>
      <c r="AD358" s="26"/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</row>
    <row r="359" spans="1:46" x14ac:dyDescent="0.2">
      <c r="A359" s="12"/>
      <c r="B359" s="13"/>
      <c r="C359" s="14"/>
      <c r="E359" s="27"/>
      <c r="F359" s="26"/>
      <c r="G359" s="27"/>
      <c r="H359" s="26"/>
      <c r="I359" s="28"/>
      <c r="J359" s="26"/>
      <c r="K359" s="27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8"/>
      <c r="AN359" s="26"/>
      <c r="AO359" s="28"/>
      <c r="AP359" s="26"/>
      <c r="AQ359" s="27"/>
      <c r="AR359" s="26"/>
      <c r="AS359" s="27"/>
      <c r="AT359" s="26"/>
    </row>
    <row r="360" spans="1:46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>
        <f>SUM(H349:H359)</f>
        <v>168.6</v>
      </c>
      <c r="I360" s="18"/>
      <c r="J360" s="15">
        <f>SUM(J349:J359)</f>
        <v>144.40000000000003</v>
      </c>
      <c r="K360" s="17"/>
      <c r="L360" s="15">
        <f>SUM(L349:L359)</f>
        <v>189.29999999999998</v>
      </c>
      <c r="M360" s="17"/>
      <c r="N360" s="15">
        <f>SUM(N349:N359)</f>
        <v>356.7</v>
      </c>
      <c r="O360" s="17"/>
      <c r="P360" s="15">
        <f>SUM(P349:P359)</f>
        <v>171.70000000000002</v>
      </c>
      <c r="Q360" s="17"/>
      <c r="R360" s="15">
        <f>SUM(R349:R359)</f>
        <v>145.9</v>
      </c>
      <c r="S360" s="17"/>
      <c r="T360" s="15">
        <f>SUM(T349:T359)</f>
        <v>178.70000000000002</v>
      </c>
      <c r="U360" s="17"/>
      <c r="V360" s="15">
        <f>SUM(V349:V359)</f>
        <v>204.7</v>
      </c>
      <c r="W360" s="17"/>
      <c r="X360" s="15">
        <f>SUM(X349:X359)</f>
        <v>144.89999999999998</v>
      </c>
      <c r="Y360" s="17"/>
      <c r="Z360" s="15">
        <f>SUM(Z349:Z359)</f>
        <v>168.79999999999998</v>
      </c>
      <c r="AA360" s="17"/>
      <c r="AB360" s="15">
        <f>SUM(AB349:AB359)</f>
        <v>218.49999999999997</v>
      </c>
      <c r="AC360" s="17"/>
      <c r="AD360" s="15">
        <f>SUM(AD349:AD359)</f>
        <v>177</v>
      </c>
      <c r="AE360" s="17"/>
      <c r="AF360" s="15">
        <f>SUM(AF349:AF359)</f>
        <v>121.80000000000001</v>
      </c>
      <c r="AG360" s="17"/>
      <c r="AH360" s="15">
        <f>SUM(AH349:AH359)</f>
        <v>171.79999999999998</v>
      </c>
      <c r="AI360" s="17"/>
      <c r="AJ360" s="15">
        <f>SUM(AJ349:AJ359)</f>
        <v>193.4</v>
      </c>
      <c r="AK360" s="17"/>
      <c r="AL360" s="15">
        <f>SUM(AL349:AL359)</f>
        <v>191.6</v>
      </c>
      <c r="AM360" s="18"/>
      <c r="AN360" s="15">
        <f>SUM(AN349:AN359)</f>
        <v>185.79999999999998</v>
      </c>
      <c r="AO360" s="18"/>
      <c r="AP360" s="15">
        <f>SUM(AP349:AP359)</f>
        <v>195.6</v>
      </c>
      <c r="AQ360" s="17"/>
      <c r="AR360" s="15">
        <f>SUM(AR349:AR359)</f>
        <v>251.39999999999998</v>
      </c>
      <c r="AS360" s="17"/>
      <c r="AT360" s="15">
        <f>SUM(AT349:AT359)</f>
        <v>81.899999999999991</v>
      </c>
    </row>
    <row r="361" spans="1:46" x14ac:dyDescent="0.2">
      <c r="A361" s="12"/>
      <c r="B361" s="13"/>
      <c r="C361" s="14"/>
      <c r="E361" s="27"/>
      <c r="F361" s="26"/>
      <c r="G361" s="27"/>
      <c r="H361" s="26"/>
      <c r="I361" s="28"/>
      <c r="J361" s="26"/>
      <c r="K361" s="27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8"/>
      <c r="AN361" s="26"/>
      <c r="AO361" s="28"/>
      <c r="AP361" s="26"/>
      <c r="AQ361" s="27"/>
      <c r="AR361" s="26"/>
      <c r="AS361" s="27"/>
      <c r="AT361" s="26"/>
    </row>
    <row r="362" spans="1:46" s="16" customFormat="1" x14ac:dyDescent="0.2">
      <c r="A362" s="12"/>
      <c r="B362" s="13"/>
      <c r="C362" s="14"/>
      <c r="E362" s="113" t="s">
        <v>178</v>
      </c>
      <c r="F362" s="114">
        <v>2.6</v>
      </c>
      <c r="G362" s="27" t="s">
        <v>264</v>
      </c>
      <c r="H362" s="26">
        <v>40.700000000000003</v>
      </c>
      <c r="I362" s="113" t="s">
        <v>241</v>
      </c>
      <c r="J362" s="114">
        <v>6.4</v>
      </c>
      <c r="K362" s="113" t="s">
        <v>169</v>
      </c>
      <c r="L362" s="114">
        <v>-0.3</v>
      </c>
      <c r="M362" s="113" t="s">
        <v>169</v>
      </c>
      <c r="N362" s="114">
        <v>-0.3</v>
      </c>
      <c r="O362" s="113" t="s">
        <v>273</v>
      </c>
      <c r="P362" s="114">
        <v>7.1</v>
      </c>
      <c r="Q362" s="113" t="s">
        <v>169</v>
      </c>
      <c r="R362" s="114">
        <v>-0.3</v>
      </c>
      <c r="S362" s="113" t="s">
        <v>169</v>
      </c>
      <c r="T362" s="114">
        <v>-0.3</v>
      </c>
      <c r="U362" s="113" t="s">
        <v>169</v>
      </c>
      <c r="V362" s="114">
        <v>-0.3</v>
      </c>
      <c r="W362" s="113" t="s">
        <v>178</v>
      </c>
      <c r="X362" s="114">
        <v>2.6</v>
      </c>
      <c r="Y362" s="113" t="s">
        <v>178</v>
      </c>
      <c r="Z362" s="114">
        <v>2.6</v>
      </c>
      <c r="AA362" s="113" t="s">
        <v>178</v>
      </c>
      <c r="AB362" s="114">
        <v>2.6</v>
      </c>
      <c r="AC362" s="27" t="s">
        <v>264</v>
      </c>
      <c r="AD362" s="26">
        <v>40.700000000000003</v>
      </c>
      <c r="AE362" s="113" t="s">
        <v>242</v>
      </c>
      <c r="AF362" s="114">
        <v>3.8</v>
      </c>
      <c r="AG362" s="113" t="s">
        <v>169</v>
      </c>
      <c r="AH362" s="114">
        <v>-0.3</v>
      </c>
      <c r="AI362" s="113" t="s">
        <v>178</v>
      </c>
      <c r="AJ362" s="114">
        <v>2.6</v>
      </c>
      <c r="AK362" s="113" t="s">
        <v>169</v>
      </c>
      <c r="AL362" s="114">
        <v>-0.3</v>
      </c>
      <c r="AM362" s="113" t="s">
        <v>178</v>
      </c>
      <c r="AN362" s="114">
        <v>2.6</v>
      </c>
      <c r="AO362" s="27" t="s">
        <v>264</v>
      </c>
      <c r="AP362" s="26">
        <v>40.700000000000003</v>
      </c>
      <c r="AQ362" s="113" t="s">
        <v>169</v>
      </c>
      <c r="AR362" s="114">
        <v>-0.3</v>
      </c>
      <c r="AS362" s="113" t="s">
        <v>178</v>
      </c>
      <c r="AT362" s="114">
        <v>2.6</v>
      </c>
    </row>
    <row r="363" spans="1:46" s="16" customFormat="1" x14ac:dyDescent="0.2">
      <c r="A363" s="12"/>
      <c r="B363" s="13"/>
      <c r="C363" s="14"/>
      <c r="E363" s="27" t="s">
        <v>170</v>
      </c>
      <c r="F363" s="26">
        <v>30.6</v>
      </c>
      <c r="G363" s="113" t="s">
        <v>184</v>
      </c>
      <c r="H363" s="114">
        <v>10.5</v>
      </c>
      <c r="I363" s="27" t="s">
        <v>248</v>
      </c>
      <c r="J363" s="26">
        <v>30.2</v>
      </c>
      <c r="K363" s="113" t="s">
        <v>178</v>
      </c>
      <c r="L363" s="114">
        <v>2.6</v>
      </c>
      <c r="M363" s="113" t="s">
        <v>273</v>
      </c>
      <c r="N363" s="114">
        <v>7.1</v>
      </c>
      <c r="O363" s="27" t="s">
        <v>264</v>
      </c>
      <c r="P363" s="26">
        <v>40.700000000000003</v>
      </c>
      <c r="Q363" s="27" t="s">
        <v>170</v>
      </c>
      <c r="R363" s="26">
        <v>30.6</v>
      </c>
      <c r="S363" s="27" t="s">
        <v>264</v>
      </c>
      <c r="T363" s="26">
        <v>40.700000000000003</v>
      </c>
      <c r="U363" s="27" t="s">
        <v>193</v>
      </c>
      <c r="V363" s="26">
        <v>26.7</v>
      </c>
      <c r="W363" s="27" t="s">
        <v>170</v>
      </c>
      <c r="X363" s="26">
        <v>30.6</v>
      </c>
      <c r="Y363" s="27" t="s">
        <v>170</v>
      </c>
      <c r="Z363" s="26">
        <v>30.6</v>
      </c>
      <c r="AA363" s="113" t="s">
        <v>184</v>
      </c>
      <c r="AB363" s="114">
        <v>10.5</v>
      </c>
      <c r="AC363" s="113" t="s">
        <v>178</v>
      </c>
      <c r="AD363" s="114">
        <v>2.6</v>
      </c>
      <c r="AE363" s="27" t="s">
        <v>170</v>
      </c>
      <c r="AF363" s="26">
        <v>30.6</v>
      </c>
      <c r="AG363" s="27" t="s">
        <v>243</v>
      </c>
      <c r="AH363" s="26">
        <v>34</v>
      </c>
      <c r="AI363" s="113" t="s">
        <v>217</v>
      </c>
      <c r="AJ363" s="114">
        <v>6.1</v>
      </c>
      <c r="AK363" s="27" t="s">
        <v>264</v>
      </c>
      <c r="AL363" s="26">
        <v>40.700000000000003</v>
      </c>
      <c r="AM363" s="113" t="s">
        <v>184</v>
      </c>
      <c r="AN363" s="114">
        <v>10.5</v>
      </c>
      <c r="AO363" s="27" t="s">
        <v>193</v>
      </c>
      <c r="AP363" s="26">
        <v>26.7</v>
      </c>
      <c r="AQ363" s="27" t="s">
        <v>243</v>
      </c>
      <c r="AR363" s="26">
        <v>34</v>
      </c>
      <c r="AS363" s="27"/>
      <c r="AT363" s="26"/>
    </row>
    <row r="364" spans="1:46" s="16" customFormat="1" x14ac:dyDescent="0.2">
      <c r="A364" s="12"/>
      <c r="B364" s="13"/>
      <c r="C364" s="14"/>
      <c r="E364" s="27" t="s">
        <v>173</v>
      </c>
      <c r="F364" s="26">
        <v>31.5</v>
      </c>
      <c r="G364" s="27" t="s">
        <v>170</v>
      </c>
      <c r="H364" s="26">
        <v>30.6</v>
      </c>
      <c r="I364" s="113" t="s">
        <v>215</v>
      </c>
      <c r="J364" s="114">
        <v>4.3</v>
      </c>
      <c r="K364" s="27" t="s">
        <v>196</v>
      </c>
      <c r="L364" s="26">
        <v>24.9</v>
      </c>
      <c r="M364" s="27" t="s">
        <v>264</v>
      </c>
      <c r="N364" s="26">
        <v>40.700000000000003</v>
      </c>
      <c r="O364" s="113" t="s">
        <v>178</v>
      </c>
      <c r="P364" s="114">
        <v>2.6</v>
      </c>
      <c r="Q364" s="27" t="s">
        <v>201</v>
      </c>
      <c r="R364" s="26">
        <v>26.4</v>
      </c>
      <c r="S364" s="27" t="s">
        <v>196</v>
      </c>
      <c r="T364" s="26">
        <v>24.9</v>
      </c>
      <c r="U364" s="27" t="s">
        <v>170</v>
      </c>
      <c r="V364" s="26">
        <v>30.6</v>
      </c>
      <c r="W364" s="27" t="s">
        <v>201</v>
      </c>
      <c r="X364" s="26">
        <v>26.4</v>
      </c>
      <c r="Y364" s="27" t="s">
        <v>173</v>
      </c>
      <c r="Z364" s="26">
        <v>31.5</v>
      </c>
      <c r="AA364" s="27" t="s">
        <v>196</v>
      </c>
      <c r="AB364" s="26">
        <v>24.9</v>
      </c>
      <c r="AC364" s="113" t="s">
        <v>219</v>
      </c>
      <c r="AD364" s="114">
        <v>9</v>
      </c>
      <c r="AE364" s="27" t="s">
        <v>201</v>
      </c>
      <c r="AF364" s="26">
        <v>26.4</v>
      </c>
      <c r="AG364" s="113" t="s">
        <v>178</v>
      </c>
      <c r="AH364" s="114">
        <v>2.6</v>
      </c>
      <c r="AI364" s="27" t="s">
        <v>170</v>
      </c>
      <c r="AJ364" s="26">
        <v>30.6</v>
      </c>
      <c r="AK364" s="113" t="s">
        <v>184</v>
      </c>
      <c r="AL364" s="114">
        <v>10.5</v>
      </c>
      <c r="AM364" s="27" t="s">
        <v>196</v>
      </c>
      <c r="AN364" s="26">
        <v>24.9</v>
      </c>
      <c r="AO364" s="27" t="s">
        <v>196</v>
      </c>
      <c r="AP364" s="26">
        <v>24.9</v>
      </c>
      <c r="AQ364" s="113" t="s">
        <v>178</v>
      </c>
      <c r="AR364" s="114">
        <v>2.6</v>
      </c>
      <c r="AS364" s="27"/>
      <c r="AT364" s="26"/>
    </row>
    <row r="365" spans="1:46" s="16" customFormat="1" x14ac:dyDescent="0.2">
      <c r="A365" s="12"/>
      <c r="B365" s="13"/>
      <c r="C365" s="14"/>
      <c r="E365" s="27"/>
      <c r="F365" s="26"/>
      <c r="G365" s="27" t="s">
        <v>288</v>
      </c>
      <c r="H365" s="26">
        <v>24</v>
      </c>
      <c r="I365" s="27"/>
      <c r="J365" s="26"/>
      <c r="K365" s="27" t="s">
        <v>170</v>
      </c>
      <c r="L365" s="26">
        <v>30.6</v>
      </c>
      <c r="M365" s="27" t="s">
        <v>204</v>
      </c>
      <c r="N365" s="26">
        <v>29.9</v>
      </c>
      <c r="O365" s="27" t="s">
        <v>170</v>
      </c>
      <c r="P365" s="26">
        <v>30.6</v>
      </c>
      <c r="Q365" s="27"/>
      <c r="R365" s="26"/>
      <c r="S365" s="27" t="s">
        <v>170</v>
      </c>
      <c r="T365" s="26">
        <v>30.6</v>
      </c>
      <c r="U365" s="27" t="s">
        <v>201</v>
      </c>
      <c r="V365" s="26">
        <v>26.4</v>
      </c>
      <c r="W365" s="27"/>
      <c r="X365" s="26"/>
      <c r="Y365" s="27"/>
      <c r="Z365" s="26"/>
      <c r="AA365" s="27" t="s">
        <v>170</v>
      </c>
      <c r="AB365" s="26">
        <v>30.6</v>
      </c>
      <c r="AC365" s="27" t="s">
        <v>170</v>
      </c>
      <c r="AD365" s="26">
        <v>30.6</v>
      </c>
      <c r="AE365" s="27"/>
      <c r="AF365" s="26"/>
      <c r="AG365" s="27" t="s">
        <v>170</v>
      </c>
      <c r="AH365" s="26">
        <v>30.6</v>
      </c>
      <c r="AI365" s="27" t="s">
        <v>173</v>
      </c>
      <c r="AJ365" s="26">
        <v>31.5</v>
      </c>
      <c r="AK365" s="27" t="s">
        <v>196</v>
      </c>
      <c r="AL365" s="26">
        <v>24.9</v>
      </c>
      <c r="AM365" s="27" t="s">
        <v>179</v>
      </c>
      <c r="AN365" s="26">
        <v>23.9</v>
      </c>
      <c r="AO365" s="27" t="s">
        <v>179</v>
      </c>
      <c r="AP365" s="26">
        <v>23.9</v>
      </c>
      <c r="AQ365" s="27" t="s">
        <v>196</v>
      </c>
      <c r="AR365" s="26">
        <v>24.9</v>
      </c>
      <c r="AS365" s="27"/>
      <c r="AT365" s="26"/>
    </row>
    <row r="366" spans="1:46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113" t="s">
        <v>219</v>
      </c>
      <c r="N366" s="114">
        <v>9</v>
      </c>
      <c r="O366" s="27"/>
      <c r="P366" s="26"/>
      <c r="Q366" s="27"/>
      <c r="R366" s="26"/>
      <c r="S366" s="27"/>
      <c r="T366" s="26"/>
      <c r="U366" s="27" t="s">
        <v>173</v>
      </c>
      <c r="V366" s="26">
        <v>31.5</v>
      </c>
      <c r="W366" s="27"/>
      <c r="X366" s="26"/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 t="s">
        <v>288</v>
      </c>
      <c r="AJ366" s="26">
        <v>24</v>
      </c>
      <c r="AK366" s="27" t="s">
        <v>170</v>
      </c>
      <c r="AL366" s="26">
        <v>30.6</v>
      </c>
      <c r="AM366" s="27" t="s">
        <v>170</v>
      </c>
      <c r="AN366" s="26">
        <v>30.6</v>
      </c>
      <c r="AO366" s="27" t="s">
        <v>170</v>
      </c>
      <c r="AP366" s="26">
        <v>30.6</v>
      </c>
      <c r="AQ366" s="27" t="s">
        <v>170</v>
      </c>
      <c r="AR366" s="26">
        <v>30.6</v>
      </c>
      <c r="AS366" s="27"/>
      <c r="AT366" s="26"/>
    </row>
    <row r="367" spans="1:46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 t="s">
        <v>170</v>
      </c>
      <c r="N367" s="26">
        <v>30.6</v>
      </c>
      <c r="O367" s="27"/>
      <c r="P367" s="26"/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 t="s">
        <v>173</v>
      </c>
      <c r="AR367" s="26">
        <v>31.5</v>
      </c>
      <c r="AS367" s="27"/>
      <c r="AT367" s="26"/>
    </row>
    <row r="368" spans="1:46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113" t="s">
        <v>270</v>
      </c>
      <c r="N368" s="114">
        <v>9.9</v>
      </c>
      <c r="O368" s="27"/>
      <c r="P368" s="26"/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</row>
    <row r="369" spans="1:46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</row>
    <row r="370" spans="1:46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>
        <f>SUM(H360:H369)</f>
        <v>274.39999999999998</v>
      </c>
      <c r="I370" s="18"/>
      <c r="J370" s="15">
        <f>SUM(J360:J369)</f>
        <v>185.30000000000004</v>
      </c>
      <c r="K370" s="17"/>
      <c r="L370" s="15">
        <f>SUM(L360:L369)</f>
        <v>247.09999999999997</v>
      </c>
      <c r="M370" s="17"/>
      <c r="N370" s="15">
        <f>SUM(N360:N369)</f>
        <v>483.59999999999997</v>
      </c>
      <c r="O370" s="17"/>
      <c r="P370" s="15">
        <f>SUM(P360:P369)</f>
        <v>252.7</v>
      </c>
      <c r="Q370" s="17"/>
      <c r="R370" s="15">
        <f>SUM(R360:R369)</f>
        <v>202.6</v>
      </c>
      <c r="S370" s="17"/>
      <c r="T370" s="15">
        <f>SUM(T360:T369)</f>
        <v>274.60000000000002</v>
      </c>
      <c r="U370" s="17"/>
      <c r="V370" s="15">
        <f>SUM(V360:V369)</f>
        <v>319.59999999999997</v>
      </c>
      <c r="W370" s="17"/>
      <c r="X370" s="15">
        <f>SUM(X360:X369)</f>
        <v>204.49999999999997</v>
      </c>
      <c r="Y370" s="17"/>
      <c r="Z370" s="15">
        <f>SUM(Z360:Z369)</f>
        <v>233.49999999999997</v>
      </c>
      <c r="AA370" s="17"/>
      <c r="AB370" s="15">
        <f>SUM(AB360:AB369)</f>
        <v>287.09999999999997</v>
      </c>
      <c r="AC370" s="17"/>
      <c r="AD370" s="15">
        <f>SUM(AD360:AD369)</f>
        <v>259.89999999999998</v>
      </c>
      <c r="AE370" s="17"/>
      <c r="AF370" s="15">
        <f>SUM(AF360:AF369)</f>
        <v>182.60000000000002</v>
      </c>
      <c r="AG370" s="17"/>
      <c r="AH370" s="15">
        <f>SUM(AH360:AH369)</f>
        <v>238.69999999999996</v>
      </c>
      <c r="AI370" s="17"/>
      <c r="AJ370" s="15">
        <f>SUM(AJ360:AJ369)</f>
        <v>288.2</v>
      </c>
      <c r="AK370" s="17"/>
      <c r="AL370" s="15">
        <f>SUM(AL360:AL369)</f>
        <v>298</v>
      </c>
      <c r="AM370" s="18"/>
      <c r="AN370" s="15">
        <f>SUM(AN360:AN369)</f>
        <v>278.3</v>
      </c>
      <c r="AO370" s="18"/>
      <c r="AP370" s="15">
        <f>SUM(AP360:AP369)</f>
        <v>342.4</v>
      </c>
      <c r="AQ370" s="17"/>
      <c r="AR370" s="15">
        <f>SUM(AR360:AR369)</f>
        <v>374.7</v>
      </c>
      <c r="AS370" s="17"/>
      <c r="AT370" s="15">
        <f>SUM(AT360:AT369)</f>
        <v>84.499999999999986</v>
      </c>
    </row>
    <row r="371" spans="1:46" x14ac:dyDescent="0.2">
      <c r="A371" s="12"/>
      <c r="B371" s="13"/>
      <c r="C371" s="14"/>
      <c r="E371" s="27"/>
      <c r="F371" s="26"/>
      <c r="G371" s="27"/>
      <c r="H371" s="26"/>
      <c r="I371" s="28"/>
      <c r="J371" s="26"/>
      <c r="K371" s="27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8"/>
      <c r="AN371" s="26"/>
      <c r="AO371" s="28"/>
      <c r="AP371" s="26"/>
      <c r="AQ371" s="27"/>
      <c r="AR371" s="26"/>
      <c r="AS371" s="27"/>
      <c r="AT371" s="26"/>
    </row>
    <row r="372" spans="1:46" s="16" customFormat="1" x14ac:dyDescent="0.2">
      <c r="A372" s="12"/>
      <c r="B372" s="13"/>
      <c r="C372" s="14"/>
      <c r="E372" s="27" t="s">
        <v>170</v>
      </c>
      <c r="F372" s="26">
        <v>25.5</v>
      </c>
      <c r="G372" s="27" t="s">
        <v>264</v>
      </c>
      <c r="H372" s="26">
        <v>24.5</v>
      </c>
      <c r="I372" s="113" t="s">
        <v>248</v>
      </c>
      <c r="J372" s="114">
        <v>5.4</v>
      </c>
      <c r="K372" s="113" t="s">
        <v>196</v>
      </c>
      <c r="L372" s="114">
        <v>9.6</v>
      </c>
      <c r="M372" s="27" t="s">
        <v>264</v>
      </c>
      <c r="N372" s="26">
        <v>24.5</v>
      </c>
      <c r="O372" s="27" t="s">
        <v>264</v>
      </c>
      <c r="P372" s="26">
        <v>24.5</v>
      </c>
      <c r="Q372" s="27" t="s">
        <v>170</v>
      </c>
      <c r="R372" s="26">
        <v>25.5</v>
      </c>
      <c r="S372" s="27" t="s">
        <v>264</v>
      </c>
      <c r="T372" s="26">
        <v>24.5</v>
      </c>
      <c r="U372" s="113" t="s">
        <v>193</v>
      </c>
      <c r="V372" s="114">
        <v>4.5</v>
      </c>
      <c r="W372" s="27" t="s">
        <v>170</v>
      </c>
      <c r="X372" s="26">
        <v>25.5</v>
      </c>
      <c r="Y372" s="27" t="s">
        <v>170</v>
      </c>
      <c r="Z372" s="26">
        <v>25.5</v>
      </c>
      <c r="AA372" s="113" t="s">
        <v>196</v>
      </c>
      <c r="AB372" s="114">
        <v>9.6</v>
      </c>
      <c r="AC372" s="27" t="s">
        <v>264</v>
      </c>
      <c r="AD372" s="26">
        <v>24.5</v>
      </c>
      <c r="AE372" s="27" t="s">
        <v>170</v>
      </c>
      <c r="AF372" s="26">
        <v>25.5</v>
      </c>
      <c r="AG372" s="113" t="s">
        <v>243</v>
      </c>
      <c r="AH372" s="114">
        <v>10.6</v>
      </c>
      <c r="AI372" s="27" t="s">
        <v>170</v>
      </c>
      <c r="AJ372" s="26">
        <v>25.5</v>
      </c>
      <c r="AK372" s="27" t="s">
        <v>264</v>
      </c>
      <c r="AL372" s="26">
        <v>24.5</v>
      </c>
      <c r="AM372" s="113" t="s">
        <v>196</v>
      </c>
      <c r="AN372" s="114">
        <v>9.6</v>
      </c>
      <c r="AO372" s="27" t="s">
        <v>264</v>
      </c>
      <c r="AP372" s="26">
        <v>24.5</v>
      </c>
      <c r="AQ372" s="113" t="s">
        <v>243</v>
      </c>
      <c r="AR372" s="114">
        <v>10.6</v>
      </c>
      <c r="AS372" s="27"/>
      <c r="AT372" s="26"/>
    </row>
    <row r="373" spans="1:46" s="16" customFormat="1" x14ac:dyDescent="0.2">
      <c r="A373" s="12"/>
      <c r="B373" s="13"/>
      <c r="C373" s="14"/>
      <c r="E373" s="113" t="s">
        <v>173</v>
      </c>
      <c r="F373" s="114">
        <v>9.6</v>
      </c>
      <c r="G373" s="115" t="s">
        <v>170</v>
      </c>
      <c r="H373" s="116">
        <v>57.4</v>
      </c>
      <c r="I373" s="27"/>
      <c r="J373" s="26"/>
      <c r="K373" s="27" t="s">
        <v>170</v>
      </c>
      <c r="L373" s="26">
        <v>25.5</v>
      </c>
      <c r="M373" s="27" t="s">
        <v>204</v>
      </c>
      <c r="N373" s="26">
        <v>32.9</v>
      </c>
      <c r="O373" s="27" t="s">
        <v>170</v>
      </c>
      <c r="P373" s="26">
        <v>25.5</v>
      </c>
      <c r="Q373" s="27" t="s">
        <v>201</v>
      </c>
      <c r="R373" s="26">
        <v>22.2</v>
      </c>
      <c r="S373" s="113" t="s">
        <v>196</v>
      </c>
      <c r="T373" s="114">
        <v>9.6</v>
      </c>
      <c r="U373" s="27" t="s">
        <v>170</v>
      </c>
      <c r="V373" s="26">
        <v>25.5</v>
      </c>
      <c r="W373" s="27" t="s">
        <v>201</v>
      </c>
      <c r="X373" s="26">
        <v>22.2</v>
      </c>
      <c r="Y373" s="113" t="s">
        <v>173</v>
      </c>
      <c r="Z373" s="114">
        <v>9.6</v>
      </c>
      <c r="AA373" s="27" t="s">
        <v>170</v>
      </c>
      <c r="AB373" s="26">
        <v>25.5</v>
      </c>
      <c r="AC373" s="27" t="s">
        <v>170</v>
      </c>
      <c r="AD373" s="26">
        <v>25.5</v>
      </c>
      <c r="AE373" s="27" t="s">
        <v>201</v>
      </c>
      <c r="AF373" s="26">
        <v>22.2</v>
      </c>
      <c r="AG373" s="27" t="s">
        <v>170</v>
      </c>
      <c r="AH373" s="26">
        <v>25.5</v>
      </c>
      <c r="AI373" s="113" t="s">
        <v>173</v>
      </c>
      <c r="AJ373" s="114">
        <v>9.6</v>
      </c>
      <c r="AK373" s="113" t="s">
        <v>196</v>
      </c>
      <c r="AL373" s="114">
        <v>9.6</v>
      </c>
      <c r="AM373" s="27" t="s">
        <v>179</v>
      </c>
      <c r="AN373" s="26">
        <v>34.1</v>
      </c>
      <c r="AO373" s="113" t="s">
        <v>193</v>
      </c>
      <c r="AP373" s="114">
        <v>4.5</v>
      </c>
      <c r="AQ373" s="113" t="s">
        <v>196</v>
      </c>
      <c r="AR373" s="114">
        <v>9.6</v>
      </c>
      <c r="AS373" s="27"/>
      <c r="AT373" s="26"/>
    </row>
    <row r="374" spans="1:46" s="16" customFormat="1" x14ac:dyDescent="0.2">
      <c r="A374" s="12"/>
      <c r="B374" s="13"/>
      <c r="C374" s="14"/>
      <c r="E374" s="27"/>
      <c r="F374" s="26"/>
      <c r="G374" s="27" t="s">
        <v>288</v>
      </c>
      <c r="H374" s="26">
        <v>24.8</v>
      </c>
      <c r="I374" s="27"/>
      <c r="J374" s="26"/>
      <c r="K374" s="27"/>
      <c r="L374" s="26"/>
      <c r="M374" s="27" t="s">
        <v>170</v>
      </c>
      <c r="N374" s="26">
        <v>25.5</v>
      </c>
      <c r="O374" s="27"/>
      <c r="P374" s="26"/>
      <c r="Q374" s="27"/>
      <c r="R374" s="26"/>
      <c r="S374" s="27" t="s">
        <v>170</v>
      </c>
      <c r="T374" s="26">
        <v>25.5</v>
      </c>
      <c r="U374" s="27" t="s">
        <v>201</v>
      </c>
      <c r="V374" s="26">
        <v>22.2</v>
      </c>
      <c r="W374" s="27"/>
      <c r="X374" s="26"/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 t="s">
        <v>288</v>
      </c>
      <c r="AJ374" s="26">
        <v>24.8</v>
      </c>
      <c r="AK374" s="27" t="s">
        <v>170</v>
      </c>
      <c r="AL374" s="26">
        <v>25.5</v>
      </c>
      <c r="AM374" s="27" t="s">
        <v>170</v>
      </c>
      <c r="AN374" s="26">
        <v>25.5</v>
      </c>
      <c r="AO374" s="113" t="s">
        <v>196</v>
      </c>
      <c r="AP374" s="114">
        <v>9.6</v>
      </c>
      <c r="AQ374" s="27" t="s">
        <v>170</v>
      </c>
      <c r="AR374" s="26">
        <v>25.5</v>
      </c>
      <c r="AS374" s="27"/>
      <c r="AT374" s="26"/>
    </row>
    <row r="375" spans="1:46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113" t="s">
        <v>173</v>
      </c>
      <c r="V375" s="114">
        <v>9.6</v>
      </c>
      <c r="W375" s="27"/>
      <c r="X375" s="26"/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 t="s">
        <v>179</v>
      </c>
      <c r="AP375" s="26">
        <v>34.1</v>
      </c>
      <c r="AQ375" s="113" t="s">
        <v>173</v>
      </c>
      <c r="AR375" s="114">
        <v>9.6</v>
      </c>
      <c r="AS375" s="27"/>
      <c r="AT375" s="26"/>
    </row>
    <row r="376" spans="1:46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 t="s">
        <v>170</v>
      </c>
      <c r="AP376" s="26">
        <v>25.5</v>
      </c>
      <c r="AQ376" s="27"/>
      <c r="AR376" s="26"/>
      <c r="AS376" s="27"/>
      <c r="AT376" s="26"/>
    </row>
    <row r="377" spans="1:46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</row>
    <row r="378" spans="1:46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>
        <f>SUM(H370:H377)</f>
        <v>381.09999999999997</v>
      </c>
      <c r="I378" s="18"/>
      <c r="J378" s="15">
        <f>SUM(J370:J377)</f>
        <v>190.70000000000005</v>
      </c>
      <c r="K378" s="17"/>
      <c r="L378" s="15">
        <f>SUM(L370:L377)</f>
        <v>282.2</v>
      </c>
      <c r="M378" s="17"/>
      <c r="N378" s="15">
        <f>SUM(N370:N377)</f>
        <v>566.5</v>
      </c>
      <c r="O378" s="17"/>
      <c r="P378" s="15">
        <f>SUM(P370:P377)</f>
        <v>302.7</v>
      </c>
      <c r="Q378" s="17"/>
      <c r="R378" s="15">
        <f>SUM(R370:R377)</f>
        <v>250.29999999999998</v>
      </c>
      <c r="S378" s="17"/>
      <c r="T378" s="15">
        <f>SUM(T370:T377)</f>
        <v>334.20000000000005</v>
      </c>
      <c r="U378" s="17"/>
      <c r="V378" s="15">
        <f>SUM(V370:V377)</f>
        <v>381.4</v>
      </c>
      <c r="W378" s="17"/>
      <c r="X378" s="15">
        <f>SUM(X370:X377)</f>
        <v>252.19999999999996</v>
      </c>
      <c r="Y378" s="17"/>
      <c r="Z378" s="15">
        <f>SUM(Z370:Z377)</f>
        <v>268.60000000000002</v>
      </c>
      <c r="AA378" s="17"/>
      <c r="AB378" s="15">
        <f>SUM(AB370:AB377)</f>
        <v>322.2</v>
      </c>
      <c r="AC378" s="17"/>
      <c r="AD378" s="15">
        <f>SUM(AD370:AD377)</f>
        <v>309.89999999999998</v>
      </c>
      <c r="AE378" s="17"/>
      <c r="AF378" s="15">
        <f>SUM(AF370:AF377)</f>
        <v>230.3</v>
      </c>
      <c r="AG378" s="17"/>
      <c r="AH378" s="15">
        <f>SUM(AH370:AH377)</f>
        <v>274.79999999999995</v>
      </c>
      <c r="AI378" s="17"/>
      <c r="AJ378" s="15">
        <f>SUM(AJ370:AJ377)</f>
        <v>348.1</v>
      </c>
      <c r="AK378" s="17"/>
      <c r="AL378" s="15">
        <f>SUM(AL370:AL377)</f>
        <v>357.6</v>
      </c>
      <c r="AM378" s="18"/>
      <c r="AN378" s="15">
        <f>SUM(AN370:AN377)</f>
        <v>347.50000000000006</v>
      </c>
      <c r="AO378" s="18"/>
      <c r="AP378" s="15">
        <f>SUM(AP370:AP377)</f>
        <v>440.6</v>
      </c>
      <c r="AQ378" s="17"/>
      <c r="AR378" s="15">
        <f>SUM(AR370:AR377)</f>
        <v>430.00000000000006</v>
      </c>
      <c r="AS378" s="17"/>
      <c r="AT378" s="15">
        <f>SUM(AT370:AT377)</f>
        <v>84.499999999999986</v>
      </c>
    </row>
    <row r="379" spans="1:46" ht="13.5" customHeight="1" x14ac:dyDescent="0.2">
      <c r="A379" s="12"/>
      <c r="B379" s="13"/>
      <c r="C379" s="14"/>
      <c r="E379" s="27"/>
      <c r="F379" s="26"/>
      <c r="G379" s="27"/>
      <c r="H379" s="26"/>
      <c r="I379" s="28"/>
      <c r="J379" s="26"/>
      <c r="K379" s="27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8"/>
      <c r="AN379" s="26"/>
      <c r="AO379" s="28"/>
      <c r="AP379" s="26"/>
      <c r="AQ379" s="27"/>
      <c r="AR379" s="26"/>
      <c r="AS379" s="27"/>
      <c r="AT379" s="26"/>
    </row>
    <row r="380" spans="1:46" s="16" customFormat="1" x14ac:dyDescent="0.2">
      <c r="A380" s="12"/>
      <c r="B380" s="13"/>
      <c r="C380" s="14"/>
      <c r="E380" s="27" t="s">
        <v>170</v>
      </c>
      <c r="F380" s="26">
        <v>32.5</v>
      </c>
      <c r="G380" s="27" t="s">
        <v>264</v>
      </c>
      <c r="H380" s="26">
        <v>24.3</v>
      </c>
      <c r="I380" s="27"/>
      <c r="J380" s="26"/>
      <c r="K380" s="115" t="s">
        <v>170</v>
      </c>
      <c r="L380" s="116">
        <v>81.2</v>
      </c>
      <c r="M380" s="27" t="s">
        <v>264</v>
      </c>
      <c r="N380" s="26">
        <v>24.3</v>
      </c>
      <c r="O380" s="27" t="s">
        <v>264</v>
      </c>
      <c r="P380" s="26">
        <v>24.3</v>
      </c>
      <c r="Q380" s="27" t="s">
        <v>170</v>
      </c>
      <c r="R380" s="26">
        <v>32.5</v>
      </c>
      <c r="S380" s="27" t="s">
        <v>264</v>
      </c>
      <c r="T380" s="26">
        <v>24.3</v>
      </c>
      <c r="U380" s="27" t="s">
        <v>170</v>
      </c>
      <c r="V380" s="26">
        <v>32.5</v>
      </c>
      <c r="W380" s="27" t="s">
        <v>170</v>
      </c>
      <c r="X380" s="26">
        <v>32.5</v>
      </c>
      <c r="Y380" s="115" t="s">
        <v>170</v>
      </c>
      <c r="Z380" s="116">
        <v>81.2</v>
      </c>
      <c r="AA380" s="27" t="s">
        <v>170</v>
      </c>
      <c r="AB380" s="26">
        <v>32.5</v>
      </c>
      <c r="AC380" s="27" t="s">
        <v>264</v>
      </c>
      <c r="AD380" s="26">
        <v>24.3</v>
      </c>
      <c r="AE380" s="27" t="s">
        <v>170</v>
      </c>
      <c r="AF380" s="26">
        <v>32.5</v>
      </c>
      <c r="AG380" s="27" t="s">
        <v>170</v>
      </c>
      <c r="AH380" s="26">
        <v>32.5</v>
      </c>
      <c r="AI380" s="27" t="s">
        <v>170</v>
      </c>
      <c r="AJ380" s="26">
        <v>32.5</v>
      </c>
      <c r="AK380" s="27" t="s">
        <v>264</v>
      </c>
      <c r="AL380" s="26">
        <v>24.3</v>
      </c>
      <c r="AM380" s="113" t="s">
        <v>179</v>
      </c>
      <c r="AN380" s="114">
        <v>10.9</v>
      </c>
      <c r="AO380" s="27" t="s">
        <v>264</v>
      </c>
      <c r="AP380" s="26">
        <v>24.3</v>
      </c>
      <c r="AQ380" s="27" t="s">
        <v>170</v>
      </c>
      <c r="AR380" s="26">
        <v>32.5</v>
      </c>
      <c r="AS380" s="27"/>
      <c r="AT380" s="26"/>
    </row>
    <row r="381" spans="1:46" s="16" customFormat="1" x14ac:dyDescent="0.2">
      <c r="A381" s="12"/>
      <c r="B381" s="13"/>
      <c r="C381" s="14"/>
      <c r="E381" s="27"/>
      <c r="F381" s="26"/>
      <c r="G381" s="27" t="s">
        <v>170</v>
      </c>
      <c r="H381" s="26">
        <v>32.5</v>
      </c>
      <c r="I381" s="27"/>
      <c r="J381" s="26"/>
      <c r="K381" s="27"/>
      <c r="L381" s="26"/>
      <c r="M381" s="27" t="s">
        <v>204</v>
      </c>
      <c r="N381" s="26">
        <v>27</v>
      </c>
      <c r="O381" s="27" t="s">
        <v>170</v>
      </c>
      <c r="P381" s="26">
        <v>32.5</v>
      </c>
      <c r="Q381" s="113" t="s">
        <v>201</v>
      </c>
      <c r="R381" s="114">
        <v>2.6</v>
      </c>
      <c r="S381" s="27" t="s">
        <v>170</v>
      </c>
      <c r="T381" s="26">
        <v>32.5</v>
      </c>
      <c r="U381" s="113" t="s">
        <v>201</v>
      </c>
      <c r="V381" s="114">
        <v>2.6</v>
      </c>
      <c r="W381" s="113" t="s">
        <v>201</v>
      </c>
      <c r="X381" s="114">
        <v>2.6</v>
      </c>
      <c r="Y381" s="27"/>
      <c r="Z381" s="26"/>
      <c r="AA381" s="27"/>
      <c r="AB381" s="26"/>
      <c r="AC381" s="27" t="s">
        <v>170</v>
      </c>
      <c r="AD381" s="26">
        <v>32.5</v>
      </c>
      <c r="AE381" s="113" t="s">
        <v>201</v>
      </c>
      <c r="AF381" s="114">
        <v>2.6</v>
      </c>
      <c r="AG381" s="27"/>
      <c r="AH381" s="26"/>
      <c r="AI381" s="27" t="s">
        <v>288</v>
      </c>
      <c r="AJ381" s="26">
        <v>35.200000000000003</v>
      </c>
      <c r="AK381" s="27" t="s">
        <v>170</v>
      </c>
      <c r="AL381" s="26">
        <v>32.5</v>
      </c>
      <c r="AM381" s="27" t="s">
        <v>170</v>
      </c>
      <c r="AN381" s="26">
        <v>32.5</v>
      </c>
      <c r="AO381" s="113" t="s">
        <v>179</v>
      </c>
      <c r="AP381" s="114">
        <v>10.9</v>
      </c>
      <c r="AQ381" s="27"/>
      <c r="AR381" s="26"/>
      <c r="AS381" s="27"/>
      <c r="AT381" s="26"/>
    </row>
    <row r="382" spans="1:46" s="16" customFormat="1" x14ac:dyDescent="0.2">
      <c r="A382" s="12"/>
      <c r="B382" s="13"/>
      <c r="C382" s="14"/>
      <c r="E382" s="27"/>
      <c r="F382" s="26"/>
      <c r="G382" s="27" t="s">
        <v>288</v>
      </c>
      <c r="H382" s="26">
        <v>35.200000000000003</v>
      </c>
      <c r="I382" s="27"/>
      <c r="J382" s="26"/>
      <c r="K382" s="27"/>
      <c r="L382" s="26"/>
      <c r="M382" s="27" t="s">
        <v>170</v>
      </c>
      <c r="N382" s="26">
        <v>32.5</v>
      </c>
      <c r="O382" s="27"/>
      <c r="P382" s="26"/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 t="s">
        <v>170</v>
      </c>
      <c r="AP382" s="26">
        <v>32.5</v>
      </c>
      <c r="AQ382" s="27"/>
      <c r="AR382" s="26"/>
      <c r="AS382" s="27"/>
      <c r="AT382" s="26"/>
    </row>
    <row r="383" spans="1:46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</row>
    <row r="384" spans="1:46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>
        <f>SUM(H378:H383)</f>
        <v>473.09999999999997</v>
      </c>
      <c r="I384" s="18"/>
      <c r="J384" s="15">
        <f>SUM(J378:J383)</f>
        <v>190.70000000000005</v>
      </c>
      <c r="K384" s="17"/>
      <c r="L384" s="15">
        <f>SUM(L378:L383)</f>
        <v>363.4</v>
      </c>
      <c r="M384" s="17"/>
      <c r="N384" s="15">
        <f>SUM(N378:N383)</f>
        <v>650.29999999999995</v>
      </c>
      <c r="O384" s="17"/>
      <c r="P384" s="15">
        <f>SUM(P378:P383)</f>
        <v>359.5</v>
      </c>
      <c r="Q384" s="17"/>
      <c r="R384" s="15">
        <f>SUM(R378:R383)</f>
        <v>285.39999999999998</v>
      </c>
      <c r="S384" s="17"/>
      <c r="T384" s="15">
        <f>SUM(T378:T383)</f>
        <v>391.00000000000006</v>
      </c>
      <c r="U384" s="17"/>
      <c r="V384" s="15">
        <f>SUM(V378:V383)</f>
        <v>416.5</v>
      </c>
      <c r="W384" s="17"/>
      <c r="X384" s="15">
        <f>SUM(X378:X383)</f>
        <v>287.29999999999995</v>
      </c>
      <c r="Y384" s="17"/>
      <c r="Z384" s="15">
        <f>SUM(Z378:Z383)</f>
        <v>349.8</v>
      </c>
      <c r="AA384" s="17"/>
      <c r="AB384" s="15">
        <f>SUM(AB378:AB383)</f>
        <v>354.7</v>
      </c>
      <c r="AC384" s="17"/>
      <c r="AD384" s="15">
        <f>SUM(AD378:AD383)</f>
        <v>366.7</v>
      </c>
      <c r="AE384" s="17"/>
      <c r="AF384" s="15">
        <f>SUM(AF378:AF383)</f>
        <v>265.40000000000003</v>
      </c>
      <c r="AG384" s="17"/>
      <c r="AH384" s="15">
        <f>SUM(AH378:AH383)</f>
        <v>307.29999999999995</v>
      </c>
      <c r="AI384" s="17"/>
      <c r="AJ384" s="15">
        <f>SUM(AJ378:AJ383)</f>
        <v>415.8</v>
      </c>
      <c r="AK384" s="17"/>
      <c r="AL384" s="15">
        <f>SUM(AL378:AL383)</f>
        <v>414.40000000000003</v>
      </c>
      <c r="AM384" s="18"/>
      <c r="AN384" s="15">
        <f>SUM(AN378:AN383)</f>
        <v>390.90000000000003</v>
      </c>
      <c r="AO384" s="18"/>
      <c r="AP384" s="15">
        <f>SUM(AP378:AP383)</f>
        <v>508.3</v>
      </c>
      <c r="AQ384" s="17"/>
      <c r="AR384" s="15">
        <f>SUM(AR378:AR383)</f>
        <v>462.50000000000006</v>
      </c>
      <c r="AS384" s="17"/>
      <c r="AT384" s="15">
        <f>SUM(AT378:AT383)</f>
        <v>84.499999999999986</v>
      </c>
    </row>
    <row r="385" spans="1:46" x14ac:dyDescent="0.2">
      <c r="A385" s="12"/>
      <c r="B385" s="13"/>
      <c r="C385" s="14"/>
      <c r="E385" s="27"/>
      <c r="F385" s="26"/>
      <c r="G385" s="27"/>
      <c r="H385" s="26"/>
      <c r="I385" s="28"/>
      <c r="J385" s="26"/>
      <c r="K385" s="27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8"/>
      <c r="AN385" s="26"/>
      <c r="AO385" s="28"/>
      <c r="AP385" s="26"/>
      <c r="AQ385" s="27"/>
      <c r="AR385" s="26"/>
      <c r="AS385" s="27"/>
      <c r="AT385" s="26"/>
    </row>
    <row r="386" spans="1:46" s="16" customFormat="1" x14ac:dyDescent="0.2">
      <c r="A386" s="12"/>
      <c r="B386" s="13"/>
      <c r="C386" s="14"/>
      <c r="E386" s="27" t="s">
        <v>170</v>
      </c>
      <c r="F386" s="26">
        <v>26.9</v>
      </c>
      <c r="G386" s="113" t="s">
        <v>264</v>
      </c>
      <c r="H386" s="114">
        <v>0.3</v>
      </c>
      <c r="I386" s="27"/>
      <c r="J386" s="26"/>
      <c r="K386" s="27" t="s">
        <v>170</v>
      </c>
      <c r="L386" s="26">
        <v>26.9</v>
      </c>
      <c r="M386" s="113" t="s">
        <v>264</v>
      </c>
      <c r="N386" s="114">
        <v>0.3</v>
      </c>
      <c r="O386" s="113" t="s">
        <v>264</v>
      </c>
      <c r="P386" s="114">
        <v>0.3</v>
      </c>
      <c r="Q386" s="27" t="s">
        <v>170</v>
      </c>
      <c r="R386" s="26">
        <v>26.9</v>
      </c>
      <c r="S386" s="113" t="s">
        <v>264</v>
      </c>
      <c r="T386" s="114">
        <v>0.3</v>
      </c>
      <c r="U386" s="115" t="s">
        <v>170</v>
      </c>
      <c r="V386" s="116">
        <v>74</v>
      </c>
      <c r="W386" s="27" t="s">
        <v>170</v>
      </c>
      <c r="X386" s="26">
        <v>26.9</v>
      </c>
      <c r="Y386" s="27" t="s">
        <v>170</v>
      </c>
      <c r="Z386" s="26">
        <v>26.9</v>
      </c>
      <c r="AA386" s="27" t="s">
        <v>170</v>
      </c>
      <c r="AB386" s="26">
        <v>26.9</v>
      </c>
      <c r="AC386" s="113" t="s">
        <v>264</v>
      </c>
      <c r="AD386" s="114">
        <v>0.3</v>
      </c>
      <c r="AE386" s="27" t="s">
        <v>170</v>
      </c>
      <c r="AF386" s="26">
        <v>26.9</v>
      </c>
      <c r="AG386" s="27" t="s">
        <v>170</v>
      </c>
      <c r="AH386" s="26">
        <v>26.9</v>
      </c>
      <c r="AI386" s="115" t="s">
        <v>170</v>
      </c>
      <c r="AJ386" s="116">
        <v>74</v>
      </c>
      <c r="AK386" s="113" t="s">
        <v>264</v>
      </c>
      <c r="AL386" s="114">
        <v>0.3</v>
      </c>
      <c r="AM386" s="27" t="s">
        <v>170</v>
      </c>
      <c r="AN386" s="26">
        <v>26.9</v>
      </c>
      <c r="AO386" s="113" t="s">
        <v>264</v>
      </c>
      <c r="AP386" s="114">
        <v>0.3</v>
      </c>
      <c r="AQ386" s="27" t="s">
        <v>170</v>
      </c>
      <c r="AR386" s="26">
        <v>26.9</v>
      </c>
      <c r="AS386" s="27"/>
      <c r="AT386" s="26"/>
    </row>
    <row r="387" spans="1:46" s="16" customFormat="1" x14ac:dyDescent="0.2">
      <c r="A387" s="12"/>
      <c r="B387" s="13"/>
      <c r="C387" s="14"/>
      <c r="E387" s="27"/>
      <c r="F387" s="26"/>
      <c r="G387" s="27" t="s">
        <v>170</v>
      </c>
      <c r="H387" s="26">
        <v>26.9</v>
      </c>
      <c r="I387" s="27"/>
      <c r="J387" s="26"/>
      <c r="K387" s="27"/>
      <c r="L387" s="26"/>
      <c r="M387" s="27" t="s">
        <v>204</v>
      </c>
      <c r="N387" s="26">
        <v>38.299999999999997</v>
      </c>
      <c r="O387" s="27" t="s">
        <v>170</v>
      </c>
      <c r="P387" s="26">
        <v>26.9</v>
      </c>
      <c r="Q387" s="27"/>
      <c r="R387" s="26"/>
      <c r="S387" s="27" t="s">
        <v>170</v>
      </c>
      <c r="T387" s="26">
        <v>26.9</v>
      </c>
      <c r="U387" s="27"/>
      <c r="V387" s="26"/>
      <c r="W387" s="27"/>
      <c r="X387" s="26"/>
      <c r="Y387" s="27"/>
      <c r="Z387" s="26"/>
      <c r="AA387" s="27"/>
      <c r="AB387" s="26"/>
      <c r="AC387" s="27" t="s">
        <v>170</v>
      </c>
      <c r="AD387" s="26">
        <v>26.9</v>
      </c>
      <c r="AE387" s="27"/>
      <c r="AF387" s="26"/>
      <c r="AG387" s="27"/>
      <c r="AH387" s="26"/>
      <c r="AI387" s="113" t="s">
        <v>288</v>
      </c>
      <c r="AJ387" s="114">
        <v>8.5</v>
      </c>
      <c r="AK387" s="27" t="s">
        <v>170</v>
      </c>
      <c r="AL387" s="26">
        <v>26.9</v>
      </c>
      <c r="AM387" s="27"/>
      <c r="AN387" s="26"/>
      <c r="AO387" s="115" t="s">
        <v>170</v>
      </c>
      <c r="AP387" s="116">
        <v>74</v>
      </c>
      <c r="AQ387" s="27"/>
      <c r="AR387" s="26"/>
      <c r="AS387" s="27"/>
      <c r="AT387" s="26"/>
    </row>
    <row r="388" spans="1:46" s="16" customFormat="1" x14ac:dyDescent="0.2">
      <c r="A388" s="12"/>
      <c r="B388" s="13"/>
      <c r="C388" s="14"/>
      <c r="E388" s="27"/>
      <c r="F388" s="26"/>
      <c r="G388" s="113" t="s">
        <v>288</v>
      </c>
      <c r="H388" s="114">
        <v>8.5</v>
      </c>
      <c r="I388" s="27"/>
      <c r="J388" s="26"/>
      <c r="K388" s="27"/>
      <c r="L388" s="26"/>
      <c r="M388" s="27" t="s">
        <v>170</v>
      </c>
      <c r="N388" s="26">
        <v>26.9</v>
      </c>
      <c r="O388" s="27"/>
      <c r="P388" s="26"/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</row>
    <row r="389" spans="1:46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</row>
    <row r="390" spans="1:46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>
        <f>SUM(H384:H389)</f>
        <v>508.79999999999995</v>
      </c>
      <c r="I390" s="18"/>
      <c r="J390" s="15">
        <f>SUM(J384:J389)</f>
        <v>190.70000000000005</v>
      </c>
      <c r="K390" s="17"/>
      <c r="L390" s="15">
        <f>SUM(L384:L389)</f>
        <v>390.29999999999995</v>
      </c>
      <c r="M390" s="17"/>
      <c r="N390" s="15">
        <f>SUM(N384:N389)</f>
        <v>715.79999999999984</v>
      </c>
      <c r="O390" s="17"/>
      <c r="P390" s="15">
        <f>SUM(P384:P389)</f>
        <v>386.7</v>
      </c>
      <c r="Q390" s="17"/>
      <c r="R390" s="15">
        <f>SUM(R384:R389)</f>
        <v>312.29999999999995</v>
      </c>
      <c r="S390" s="17"/>
      <c r="T390" s="15">
        <f>SUM(T384:T389)</f>
        <v>418.20000000000005</v>
      </c>
      <c r="U390" s="17"/>
      <c r="V390" s="15">
        <f>SUM(V384:V389)</f>
        <v>490.5</v>
      </c>
      <c r="W390" s="17"/>
      <c r="X390" s="15">
        <f>SUM(X384:X389)</f>
        <v>314.19999999999993</v>
      </c>
      <c r="Y390" s="17"/>
      <c r="Z390" s="15">
        <f>SUM(Z384:Z389)</f>
        <v>376.7</v>
      </c>
      <c r="AA390" s="17"/>
      <c r="AB390" s="15">
        <f>SUM(AB384:AB389)</f>
        <v>381.59999999999997</v>
      </c>
      <c r="AC390" s="17"/>
      <c r="AD390" s="15">
        <f>SUM(AD384:AD389)</f>
        <v>393.9</v>
      </c>
      <c r="AE390" s="17"/>
      <c r="AF390" s="15">
        <f>SUM(AF384:AF389)</f>
        <v>292.3</v>
      </c>
      <c r="AG390" s="17"/>
      <c r="AH390" s="15">
        <f>SUM(AH384:AH389)</f>
        <v>334.19999999999993</v>
      </c>
      <c r="AI390" s="17"/>
      <c r="AJ390" s="15">
        <f>SUM(AJ384:AJ389)</f>
        <v>498.3</v>
      </c>
      <c r="AK390" s="17"/>
      <c r="AL390" s="15">
        <f>SUM(AL384:AL389)</f>
        <v>441.6</v>
      </c>
      <c r="AM390" s="18"/>
      <c r="AN390" s="15">
        <f>SUM(AN384:AN389)</f>
        <v>417.8</v>
      </c>
      <c r="AO390" s="18"/>
      <c r="AP390" s="15">
        <f>SUM(AP384:AP389)</f>
        <v>582.6</v>
      </c>
      <c r="AQ390" s="17"/>
      <c r="AR390" s="15">
        <f>SUM(AR384:AR389)</f>
        <v>489.40000000000003</v>
      </c>
      <c r="AS390" s="17"/>
      <c r="AT390" s="15">
        <f>SUM(AT384:AT389)</f>
        <v>84.499999999999986</v>
      </c>
    </row>
    <row r="391" spans="1:46" x14ac:dyDescent="0.2">
      <c r="A391" s="12"/>
      <c r="B391" s="13"/>
      <c r="C391" s="14"/>
      <c r="E391" s="27"/>
      <c r="F391" s="26"/>
      <c r="G391" s="27"/>
      <c r="H391" s="26"/>
      <c r="I391" s="28"/>
      <c r="J391" s="26"/>
      <c r="K391" s="27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8"/>
      <c r="AN391" s="26"/>
      <c r="AO391" s="28"/>
      <c r="AP391" s="26"/>
      <c r="AQ391" s="27"/>
      <c r="AR391" s="26"/>
      <c r="AS391" s="27"/>
      <c r="AT391" s="26"/>
    </row>
    <row r="392" spans="1:46" s="16" customFormat="1" x14ac:dyDescent="0.2">
      <c r="A392" s="12"/>
      <c r="B392" s="13"/>
      <c r="C392" s="14"/>
      <c r="E392" s="117" t="s">
        <v>170</v>
      </c>
      <c r="F392" s="118">
        <v>102.2</v>
      </c>
      <c r="G392" s="117" t="s">
        <v>170</v>
      </c>
      <c r="H392" s="118">
        <v>47.4</v>
      </c>
      <c r="I392" s="27"/>
      <c r="J392" s="26"/>
      <c r="K392" s="117" t="s">
        <v>170</v>
      </c>
      <c r="L392" s="118">
        <v>47.4</v>
      </c>
      <c r="M392" s="113" t="s">
        <v>204</v>
      </c>
      <c r="N392" s="114">
        <v>7.8</v>
      </c>
      <c r="O392" s="117" t="s">
        <v>170</v>
      </c>
      <c r="P392" s="118">
        <v>102.2</v>
      </c>
      <c r="Q392" s="117" t="s">
        <v>170</v>
      </c>
      <c r="R392" s="118">
        <v>102.2</v>
      </c>
      <c r="S392" s="117" t="s">
        <v>170</v>
      </c>
      <c r="T392" s="118">
        <v>102.2</v>
      </c>
      <c r="U392" s="117" t="s">
        <v>170</v>
      </c>
      <c r="V392" s="118">
        <v>47.4</v>
      </c>
      <c r="W392" s="117" t="s">
        <v>170</v>
      </c>
      <c r="X392" s="118">
        <v>102.2</v>
      </c>
      <c r="Y392" s="117" t="s">
        <v>170</v>
      </c>
      <c r="Z392" s="118">
        <v>47.4</v>
      </c>
      <c r="AA392" s="117" t="s">
        <v>170</v>
      </c>
      <c r="AB392" s="118">
        <v>102.2</v>
      </c>
      <c r="AC392" s="117" t="s">
        <v>170</v>
      </c>
      <c r="AD392" s="118">
        <v>102.2</v>
      </c>
      <c r="AE392" s="117" t="s">
        <v>170</v>
      </c>
      <c r="AF392" s="118">
        <v>102.2</v>
      </c>
      <c r="AG392" s="117" t="s">
        <v>170</v>
      </c>
      <c r="AH392" s="118">
        <v>102.2</v>
      </c>
      <c r="AI392" s="117" t="s">
        <v>170</v>
      </c>
      <c r="AJ392" s="118">
        <v>47.4</v>
      </c>
      <c r="AK392" s="117" t="s">
        <v>170</v>
      </c>
      <c r="AL392" s="118">
        <v>102.2</v>
      </c>
      <c r="AM392" s="117" t="s">
        <v>170</v>
      </c>
      <c r="AN392" s="118">
        <v>102.2</v>
      </c>
      <c r="AO392" s="117" t="s">
        <v>170</v>
      </c>
      <c r="AP392" s="118">
        <v>47.4</v>
      </c>
      <c r="AQ392" s="117" t="s">
        <v>170</v>
      </c>
      <c r="AR392" s="118">
        <v>102.2</v>
      </c>
      <c r="AS392" s="27"/>
      <c r="AT392" s="26"/>
    </row>
    <row r="393" spans="1:46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117" t="s">
        <v>170</v>
      </c>
      <c r="N393" s="118">
        <v>102.2</v>
      </c>
      <c r="O393" s="27"/>
      <c r="P393" s="26"/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</row>
    <row r="394" spans="1:46" x14ac:dyDescent="0.2">
      <c r="A394" s="12"/>
      <c r="B394" s="13"/>
      <c r="C394" s="14"/>
      <c r="E394" s="27"/>
      <c r="F394" s="26"/>
      <c r="G394" s="27"/>
      <c r="H394" s="26"/>
      <c r="I394" s="28"/>
      <c r="J394" s="26"/>
      <c r="K394" s="27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8"/>
      <c r="AN394" s="26"/>
      <c r="AO394" s="28"/>
      <c r="AP394" s="26"/>
      <c r="AQ394" s="27"/>
      <c r="AR394" s="26"/>
      <c r="AS394" s="27"/>
      <c r="AT394" s="26"/>
    </row>
    <row r="395" spans="1:46" s="10" customFormat="1" ht="12.75" x14ac:dyDescent="0.2">
      <c r="A395" s="19"/>
      <c r="B395" s="20"/>
      <c r="C395" s="22" t="s">
        <v>47</v>
      </c>
      <c r="D395" s="23"/>
      <c r="E395" s="24"/>
      <c r="F395" s="25">
        <f>SUM(F390:F394)</f>
        <v>438.4</v>
      </c>
      <c r="G395" s="24"/>
      <c r="H395" s="25">
        <f>SUM(H390:H394)</f>
        <v>556.19999999999993</v>
      </c>
      <c r="I395" s="24"/>
      <c r="J395" s="25">
        <f>SUM(J390:J394)</f>
        <v>190.70000000000005</v>
      </c>
      <c r="K395" s="24"/>
      <c r="L395" s="25">
        <f>SUM(L390:L394)+0.1</f>
        <v>437.79999999999995</v>
      </c>
      <c r="M395" s="24"/>
      <c r="N395" s="25">
        <f>SUM(N390:N394)</f>
        <v>825.79999999999984</v>
      </c>
      <c r="O395" s="24"/>
      <c r="P395" s="25">
        <f>SUM(P390:P394)</f>
        <v>488.9</v>
      </c>
      <c r="Q395" s="24"/>
      <c r="R395" s="25">
        <f>SUM(R390:R394)</f>
        <v>414.49999999999994</v>
      </c>
      <c r="S395" s="24"/>
      <c r="T395" s="25">
        <f>SUM(T390:T394)</f>
        <v>520.40000000000009</v>
      </c>
      <c r="U395" s="24"/>
      <c r="V395" s="25">
        <f>SUM(V390:V394)</f>
        <v>537.9</v>
      </c>
      <c r="W395" s="24"/>
      <c r="X395" s="25">
        <f>SUM(X390:X394)</f>
        <v>416.39999999999992</v>
      </c>
      <c r="Y395" s="24"/>
      <c r="Z395" s="25">
        <f>SUM(Z390:Z394)</f>
        <v>424.09999999999997</v>
      </c>
      <c r="AA395" s="24"/>
      <c r="AB395" s="25">
        <f>SUM(AB390:AB394)</f>
        <v>483.79999999999995</v>
      </c>
      <c r="AC395" s="24"/>
      <c r="AD395" s="25">
        <f>SUM(AD390:AD394)</f>
        <v>496.09999999999997</v>
      </c>
      <c r="AE395" s="24"/>
      <c r="AF395" s="25">
        <f>SUM(AF390:AF394)</f>
        <v>394.5</v>
      </c>
      <c r="AG395" s="24"/>
      <c r="AH395" s="25">
        <f>SUM(AH390:AH394)</f>
        <v>436.39999999999992</v>
      </c>
      <c r="AI395" s="24"/>
      <c r="AJ395" s="25">
        <f>SUM(AJ390:AJ394)</f>
        <v>545.70000000000005</v>
      </c>
      <c r="AK395" s="24"/>
      <c r="AL395" s="25">
        <f>SUM(AL390:AL394)</f>
        <v>543.80000000000007</v>
      </c>
      <c r="AM395" s="24"/>
      <c r="AN395" s="25">
        <f>SUM(AN390:AN394)</f>
        <v>520</v>
      </c>
      <c r="AO395" s="24"/>
      <c r="AP395" s="25">
        <f>SUM(AP390:AP394)</f>
        <v>630</v>
      </c>
      <c r="AQ395" s="24"/>
      <c r="AR395" s="25">
        <f>SUM(AR390:AR394)</f>
        <v>591.6</v>
      </c>
      <c r="AS395" s="24"/>
      <c r="AT395" s="25">
        <f>SUM(AT390:AT394)</f>
        <v>84.499999999999986</v>
      </c>
    </row>
    <row r="396" spans="1:46" x14ac:dyDescent="0.2">
      <c r="A396" s="12"/>
      <c r="B396" s="13"/>
      <c r="C396" s="14"/>
      <c r="E396" s="29"/>
      <c r="F396" s="30"/>
      <c r="G396" s="29"/>
      <c r="H396" s="30"/>
      <c r="I396" s="31"/>
      <c r="J396" s="30"/>
      <c r="K396" s="29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31"/>
      <c r="AN396" s="30"/>
      <c r="AO396" s="31"/>
      <c r="AP396" s="30"/>
      <c r="AQ396" s="29"/>
      <c r="AR396" s="30"/>
      <c r="AS396" s="29"/>
      <c r="AT396" s="30"/>
    </row>
    <row r="397" spans="1:46" x14ac:dyDescent="0.2">
      <c r="A397" s="12"/>
      <c r="B397" s="13"/>
      <c r="C397" s="14"/>
    </row>
    <row r="398" spans="1:46" x14ac:dyDescent="0.2">
      <c r="A398" s="129">
        <v>46117</v>
      </c>
      <c r="B398" s="130">
        <v>1000</v>
      </c>
      <c r="C398" s="131" t="s">
        <v>56</v>
      </c>
      <c r="E398" s="113" t="s">
        <v>291</v>
      </c>
      <c r="F398" s="114">
        <v>10.4</v>
      </c>
      <c r="G398" s="27" t="s">
        <v>169</v>
      </c>
      <c r="H398" s="26">
        <v>0</v>
      </c>
      <c r="I398" s="113" t="s">
        <v>242</v>
      </c>
      <c r="J398" s="114">
        <v>2</v>
      </c>
      <c r="K398" s="27" t="s">
        <v>169</v>
      </c>
      <c r="L398" s="26">
        <v>0</v>
      </c>
      <c r="M398" s="27" t="s">
        <v>169</v>
      </c>
      <c r="N398" s="26">
        <v>0</v>
      </c>
      <c r="O398" s="27" t="s">
        <v>282</v>
      </c>
      <c r="P398" s="26">
        <v>30.4</v>
      </c>
      <c r="Q398" s="27" t="s">
        <v>169</v>
      </c>
      <c r="R398" s="26">
        <v>0</v>
      </c>
      <c r="S398" s="27" t="s">
        <v>169</v>
      </c>
      <c r="T398" s="26">
        <v>0</v>
      </c>
      <c r="U398" s="27" t="s">
        <v>169</v>
      </c>
      <c r="V398" s="26">
        <v>0</v>
      </c>
      <c r="W398" s="27" t="s">
        <v>169</v>
      </c>
      <c r="X398" s="26">
        <v>0</v>
      </c>
      <c r="Y398" s="27" t="s">
        <v>169</v>
      </c>
      <c r="Z398" s="26">
        <v>0</v>
      </c>
      <c r="AA398" s="27" t="s">
        <v>198</v>
      </c>
      <c r="AB398" s="26">
        <v>28.5</v>
      </c>
      <c r="AC398" s="27" t="s">
        <v>169</v>
      </c>
      <c r="AD398" s="26">
        <v>0</v>
      </c>
      <c r="AE398" s="27" t="s">
        <v>273</v>
      </c>
      <c r="AF398" s="26">
        <v>25</v>
      </c>
      <c r="AG398" s="27" t="s">
        <v>169</v>
      </c>
      <c r="AH398" s="26">
        <v>0</v>
      </c>
      <c r="AI398" s="27" t="s">
        <v>169</v>
      </c>
      <c r="AJ398" s="26">
        <v>0</v>
      </c>
      <c r="AK398" s="27" t="s">
        <v>169</v>
      </c>
      <c r="AL398" s="26">
        <v>0</v>
      </c>
      <c r="AM398" s="27" t="s">
        <v>169</v>
      </c>
      <c r="AN398" s="26">
        <v>0</v>
      </c>
      <c r="AO398" s="27" t="s">
        <v>169</v>
      </c>
      <c r="AP398" s="26">
        <v>0</v>
      </c>
      <c r="AQ398" s="27" t="s">
        <v>169</v>
      </c>
      <c r="AR398" s="26">
        <v>0</v>
      </c>
      <c r="AS398" s="27" t="s">
        <v>169</v>
      </c>
      <c r="AT398" s="26">
        <v>0</v>
      </c>
    </row>
    <row r="399" spans="1:46" x14ac:dyDescent="0.2">
      <c r="A399" s="12"/>
      <c r="B399" s="13"/>
      <c r="C399" s="14"/>
      <c r="E399" s="27" t="s">
        <v>282</v>
      </c>
      <c r="F399" s="26">
        <v>30.4</v>
      </c>
      <c r="G399" s="27" t="s">
        <v>198</v>
      </c>
      <c r="H399" s="26">
        <v>28.5</v>
      </c>
      <c r="I399" s="27" t="s">
        <v>282</v>
      </c>
      <c r="J399" s="26">
        <v>30.4</v>
      </c>
      <c r="K399" s="27" t="s">
        <v>309</v>
      </c>
      <c r="L399" s="26">
        <v>26.4</v>
      </c>
      <c r="M399" s="113" t="s">
        <v>226</v>
      </c>
      <c r="N399" s="114">
        <v>5</v>
      </c>
      <c r="O399" s="113" t="s">
        <v>311</v>
      </c>
      <c r="P399" s="114">
        <v>6.7</v>
      </c>
      <c r="Q399" s="27" t="s">
        <v>241</v>
      </c>
      <c r="R399" s="26">
        <v>0</v>
      </c>
      <c r="S399" s="27" t="s">
        <v>309</v>
      </c>
      <c r="T399" s="26">
        <v>26.4</v>
      </c>
      <c r="U399" s="27" t="s">
        <v>309</v>
      </c>
      <c r="V399" s="26">
        <v>26.4</v>
      </c>
      <c r="W399" s="113" t="s">
        <v>274</v>
      </c>
      <c r="X399" s="114">
        <v>11.4</v>
      </c>
      <c r="Y399" s="27" t="s">
        <v>198</v>
      </c>
      <c r="Z399" s="26">
        <v>28.5</v>
      </c>
      <c r="AA399" s="27" t="s">
        <v>224</v>
      </c>
      <c r="AB399" s="26">
        <v>24.3</v>
      </c>
      <c r="AC399" s="27" t="s">
        <v>309</v>
      </c>
      <c r="AD399" s="26">
        <v>26.4</v>
      </c>
      <c r="AE399" s="27" t="s">
        <v>224</v>
      </c>
      <c r="AF399" s="26">
        <v>24.3</v>
      </c>
      <c r="AG399" s="27" t="s">
        <v>309</v>
      </c>
      <c r="AH399" s="26">
        <v>26.4</v>
      </c>
      <c r="AI399" s="27" t="s">
        <v>273</v>
      </c>
      <c r="AJ399" s="26">
        <v>25</v>
      </c>
      <c r="AK399" s="27" t="s">
        <v>310</v>
      </c>
      <c r="AL399" s="26">
        <v>36.6</v>
      </c>
      <c r="AM399" s="27" t="s">
        <v>309</v>
      </c>
      <c r="AN399" s="26">
        <v>26.4</v>
      </c>
      <c r="AO399" s="27" t="s">
        <v>282</v>
      </c>
      <c r="AP399" s="26">
        <v>30.4</v>
      </c>
      <c r="AQ399" s="27" t="s">
        <v>246</v>
      </c>
      <c r="AR399" s="26">
        <v>29.1</v>
      </c>
      <c r="AS399" s="27" t="s">
        <v>309</v>
      </c>
      <c r="AT399" s="26">
        <v>26.4</v>
      </c>
    </row>
    <row r="400" spans="1:46" x14ac:dyDescent="0.2">
      <c r="A400" s="12"/>
      <c r="B400" s="13"/>
      <c r="C400" s="14"/>
      <c r="E400" s="27" t="s">
        <v>195</v>
      </c>
      <c r="F400" s="26">
        <v>36.299999999999997</v>
      </c>
      <c r="G400" s="113" t="s">
        <v>226</v>
      </c>
      <c r="H400" s="114">
        <v>5</v>
      </c>
      <c r="I400" s="27" t="s">
        <v>224</v>
      </c>
      <c r="J400" s="26">
        <v>24.3</v>
      </c>
      <c r="K400" s="113" t="s">
        <v>213</v>
      </c>
      <c r="L400" s="114">
        <v>5.9</v>
      </c>
      <c r="M400" s="27" t="s">
        <v>282</v>
      </c>
      <c r="N400" s="26">
        <v>30.4</v>
      </c>
      <c r="O400" s="27" t="s">
        <v>190</v>
      </c>
      <c r="P400" s="26">
        <v>32.5</v>
      </c>
      <c r="Q400" s="27" t="s">
        <v>246</v>
      </c>
      <c r="R400" s="26">
        <v>29.1</v>
      </c>
      <c r="S400" s="27" t="s">
        <v>282</v>
      </c>
      <c r="T400" s="26">
        <v>30.4</v>
      </c>
      <c r="U400" s="27" t="s">
        <v>195</v>
      </c>
      <c r="V400" s="26">
        <v>36.299999999999997</v>
      </c>
      <c r="W400" s="27" t="s">
        <v>309</v>
      </c>
      <c r="X400" s="26">
        <v>26.4</v>
      </c>
      <c r="Y400" s="27" t="s">
        <v>282</v>
      </c>
      <c r="Z400" s="26">
        <v>30.4</v>
      </c>
      <c r="AA400" s="113" t="s">
        <v>213</v>
      </c>
      <c r="AB400" s="114">
        <v>5.9</v>
      </c>
      <c r="AC400" s="27" t="s">
        <v>224</v>
      </c>
      <c r="AD400" s="26">
        <v>24.3</v>
      </c>
      <c r="AE400" s="27" t="s">
        <v>189</v>
      </c>
      <c r="AF400" s="26">
        <v>0</v>
      </c>
      <c r="AG400" s="27" t="s">
        <v>190</v>
      </c>
      <c r="AH400" s="26">
        <v>32.5</v>
      </c>
      <c r="AI400" s="27" t="s">
        <v>309</v>
      </c>
      <c r="AJ400" s="26">
        <v>26.4</v>
      </c>
      <c r="AK400" s="27" t="s">
        <v>224</v>
      </c>
      <c r="AL400" s="26">
        <v>24.3</v>
      </c>
      <c r="AM400" s="113" t="s">
        <v>291</v>
      </c>
      <c r="AN400" s="114">
        <v>10.4</v>
      </c>
      <c r="AO400" s="113" t="s">
        <v>275</v>
      </c>
      <c r="AP400" s="114">
        <v>10.5</v>
      </c>
      <c r="AQ400" s="27" t="s">
        <v>309</v>
      </c>
      <c r="AR400" s="26">
        <v>26.4</v>
      </c>
      <c r="AS400" s="27" t="s">
        <v>224</v>
      </c>
      <c r="AT400" s="26">
        <v>24.3</v>
      </c>
    </row>
    <row r="401" spans="1:46" x14ac:dyDescent="0.2">
      <c r="A401" s="12"/>
      <c r="B401" s="13"/>
      <c r="C401" s="14"/>
      <c r="E401" s="27" t="s">
        <v>190</v>
      </c>
      <c r="F401" s="26">
        <v>32.5</v>
      </c>
      <c r="G401" s="27" t="s">
        <v>309</v>
      </c>
      <c r="H401" s="26">
        <v>26.4</v>
      </c>
      <c r="I401" s="113" t="s">
        <v>229</v>
      </c>
      <c r="J401" s="114">
        <v>6.6</v>
      </c>
      <c r="K401" s="27" t="s">
        <v>190</v>
      </c>
      <c r="L401" s="26">
        <v>32.5</v>
      </c>
      <c r="M401" s="27" t="s">
        <v>271</v>
      </c>
      <c r="N401" s="26">
        <v>23.9</v>
      </c>
      <c r="O401" s="27" t="s">
        <v>204</v>
      </c>
      <c r="P401" s="26">
        <v>24.4</v>
      </c>
      <c r="Q401" s="27" t="s">
        <v>273</v>
      </c>
      <c r="R401" s="26">
        <v>25</v>
      </c>
      <c r="S401" s="113" t="s">
        <v>213</v>
      </c>
      <c r="T401" s="114">
        <v>5.9</v>
      </c>
      <c r="U401" s="27" t="s">
        <v>190</v>
      </c>
      <c r="V401" s="26">
        <v>32.5</v>
      </c>
      <c r="W401" s="113" t="s">
        <v>252</v>
      </c>
      <c r="X401" s="114">
        <v>9.4</v>
      </c>
      <c r="Y401" s="27" t="s">
        <v>186</v>
      </c>
      <c r="Z401" s="26">
        <v>33.1</v>
      </c>
      <c r="AA401" s="27" t="s">
        <v>190</v>
      </c>
      <c r="AB401" s="26">
        <v>32.5</v>
      </c>
      <c r="AC401" s="113" t="s">
        <v>213</v>
      </c>
      <c r="AD401" s="114">
        <v>5.9</v>
      </c>
      <c r="AE401" s="27" t="s">
        <v>271</v>
      </c>
      <c r="AF401" s="26">
        <v>23.9</v>
      </c>
      <c r="AG401" s="113" t="s">
        <v>221</v>
      </c>
      <c r="AH401" s="114">
        <v>5.6</v>
      </c>
      <c r="AI401" s="27" t="s">
        <v>224</v>
      </c>
      <c r="AJ401" s="26">
        <v>24.3</v>
      </c>
      <c r="AK401" s="113" t="s">
        <v>275</v>
      </c>
      <c r="AL401" s="114">
        <v>10.5</v>
      </c>
      <c r="AM401" s="113" t="s">
        <v>213</v>
      </c>
      <c r="AN401" s="114">
        <v>5.9</v>
      </c>
      <c r="AO401" s="27" t="s">
        <v>190</v>
      </c>
      <c r="AP401" s="26">
        <v>32.5</v>
      </c>
      <c r="AQ401" s="27" t="s">
        <v>190</v>
      </c>
      <c r="AR401" s="26">
        <v>32.5</v>
      </c>
      <c r="AS401" s="27" t="s">
        <v>190</v>
      </c>
      <c r="AT401" s="26">
        <v>32.5</v>
      </c>
    </row>
    <row r="402" spans="1:46" x14ac:dyDescent="0.2">
      <c r="A402" s="12"/>
      <c r="B402" s="13"/>
      <c r="C402" s="14"/>
      <c r="E402" s="113" t="s">
        <v>221</v>
      </c>
      <c r="F402" s="114">
        <v>5.6</v>
      </c>
      <c r="G402" s="27" t="s">
        <v>190</v>
      </c>
      <c r="H402" s="26">
        <v>32.5</v>
      </c>
      <c r="I402" s="27" t="s">
        <v>200</v>
      </c>
      <c r="J402" s="26">
        <v>25.6</v>
      </c>
      <c r="K402" s="113" t="s">
        <v>251</v>
      </c>
      <c r="L402" s="114">
        <v>9</v>
      </c>
      <c r="M402" s="27" t="s">
        <v>190</v>
      </c>
      <c r="N402" s="26">
        <v>32.5</v>
      </c>
      <c r="O402" s="113" t="s">
        <v>174</v>
      </c>
      <c r="P402" s="114">
        <v>9.4</v>
      </c>
      <c r="Q402" s="113" t="s">
        <v>291</v>
      </c>
      <c r="R402" s="114">
        <v>10.4</v>
      </c>
      <c r="S402" s="27" t="s">
        <v>178</v>
      </c>
      <c r="T402" s="26">
        <v>0</v>
      </c>
      <c r="U402" s="113" t="s">
        <v>252</v>
      </c>
      <c r="V402" s="114">
        <v>9.4</v>
      </c>
      <c r="W402" s="27" t="s">
        <v>290</v>
      </c>
      <c r="X402" s="26">
        <v>31.6</v>
      </c>
      <c r="Y402" s="113" t="s">
        <v>229</v>
      </c>
      <c r="Z402" s="114">
        <v>6.6</v>
      </c>
      <c r="AA402" s="27" t="s">
        <v>197</v>
      </c>
      <c r="AB402" s="26">
        <v>23.4</v>
      </c>
      <c r="AC402" s="27" t="s">
        <v>190</v>
      </c>
      <c r="AD402" s="26">
        <v>32.5</v>
      </c>
      <c r="AE402" s="27" t="s">
        <v>220</v>
      </c>
      <c r="AF402" s="26">
        <v>29.4</v>
      </c>
      <c r="AG402" s="27" t="s">
        <v>204</v>
      </c>
      <c r="AH402" s="26">
        <v>24.4</v>
      </c>
      <c r="AI402" s="27" t="s">
        <v>204</v>
      </c>
      <c r="AJ402" s="26">
        <v>24.4</v>
      </c>
      <c r="AK402" s="27" t="s">
        <v>190</v>
      </c>
      <c r="AL402" s="26">
        <v>32.5</v>
      </c>
      <c r="AM402" s="27" t="s">
        <v>220</v>
      </c>
      <c r="AN402" s="26">
        <v>29.4</v>
      </c>
      <c r="AO402" s="113" t="s">
        <v>174</v>
      </c>
      <c r="AP402" s="114">
        <v>9.4</v>
      </c>
      <c r="AQ402" s="27" t="s">
        <v>204</v>
      </c>
      <c r="AR402" s="26">
        <v>24.4</v>
      </c>
      <c r="AS402" s="27" t="s">
        <v>204</v>
      </c>
      <c r="AT402" s="26">
        <v>24.4</v>
      </c>
    </row>
    <row r="403" spans="1:46" x14ac:dyDescent="0.2">
      <c r="A403" s="12"/>
      <c r="B403" s="13"/>
      <c r="C403" s="14"/>
      <c r="E403" s="27" t="s">
        <v>177</v>
      </c>
      <c r="F403" s="26">
        <v>0</v>
      </c>
      <c r="G403" s="113" t="s">
        <v>306</v>
      </c>
      <c r="H403" s="114">
        <v>7</v>
      </c>
      <c r="I403" s="27" t="s">
        <v>220</v>
      </c>
      <c r="J403" s="26">
        <v>29.4</v>
      </c>
      <c r="K403" s="27" t="s">
        <v>170</v>
      </c>
      <c r="L403" s="26">
        <v>0</v>
      </c>
      <c r="M403" s="27" t="s">
        <v>290</v>
      </c>
      <c r="N403" s="26">
        <v>31.6</v>
      </c>
      <c r="O403" s="27" t="s">
        <v>170</v>
      </c>
      <c r="P403" s="26">
        <v>0</v>
      </c>
      <c r="Q403" s="113" t="s">
        <v>213</v>
      </c>
      <c r="R403" s="114">
        <v>5.9</v>
      </c>
      <c r="S403" s="27" t="s">
        <v>208</v>
      </c>
      <c r="T403" s="26">
        <v>33.799999999999997</v>
      </c>
      <c r="U403" s="27" t="s">
        <v>204</v>
      </c>
      <c r="V403" s="26">
        <v>24.4</v>
      </c>
      <c r="W403" s="27" t="s">
        <v>208</v>
      </c>
      <c r="X403" s="26">
        <v>33.799999999999997</v>
      </c>
      <c r="Y403" s="27" t="s">
        <v>203</v>
      </c>
      <c r="Z403" s="26">
        <v>35.4</v>
      </c>
      <c r="AA403" s="27" t="s">
        <v>177</v>
      </c>
      <c r="AB403" s="26">
        <v>0</v>
      </c>
      <c r="AC403" s="27" t="s">
        <v>208</v>
      </c>
      <c r="AD403" s="26">
        <v>33.799999999999997</v>
      </c>
      <c r="AE403" s="27" t="s">
        <v>170</v>
      </c>
      <c r="AF403" s="26">
        <v>0</v>
      </c>
      <c r="AG403" s="27" t="s">
        <v>197</v>
      </c>
      <c r="AH403" s="26">
        <v>23.4</v>
      </c>
      <c r="AI403" s="27" t="s">
        <v>290</v>
      </c>
      <c r="AJ403" s="26">
        <v>31.6</v>
      </c>
      <c r="AK403" s="27" t="s">
        <v>204</v>
      </c>
      <c r="AL403" s="26">
        <v>24.4</v>
      </c>
      <c r="AM403" s="27" t="s">
        <v>270</v>
      </c>
      <c r="AN403" s="26">
        <v>30.7</v>
      </c>
      <c r="AO403" s="27" t="s">
        <v>220</v>
      </c>
      <c r="AP403" s="26">
        <v>29.4</v>
      </c>
      <c r="AQ403" s="27" t="s">
        <v>208</v>
      </c>
      <c r="AR403" s="26">
        <v>33.799999999999997</v>
      </c>
      <c r="AS403" s="113" t="s">
        <v>229</v>
      </c>
      <c r="AT403" s="114">
        <v>6.6</v>
      </c>
    </row>
    <row r="404" spans="1:46" x14ac:dyDescent="0.2">
      <c r="A404" s="12"/>
      <c r="B404" s="13"/>
      <c r="C404" s="14"/>
      <c r="E404" s="27" t="s">
        <v>200</v>
      </c>
      <c r="F404" s="26">
        <v>25.6</v>
      </c>
      <c r="G404" s="27" t="s">
        <v>177</v>
      </c>
      <c r="H404" s="26">
        <v>0</v>
      </c>
      <c r="I404" s="27" t="s">
        <v>170</v>
      </c>
      <c r="J404" s="26">
        <v>0</v>
      </c>
      <c r="K404" s="27" t="s">
        <v>270</v>
      </c>
      <c r="L404" s="26">
        <v>30.7</v>
      </c>
      <c r="M404" s="27" t="s">
        <v>170</v>
      </c>
      <c r="N404" s="26">
        <v>0</v>
      </c>
      <c r="O404" s="27" t="s">
        <v>173</v>
      </c>
      <c r="P404" s="26">
        <v>27.5</v>
      </c>
      <c r="Q404" s="27" t="s">
        <v>189</v>
      </c>
      <c r="R404" s="26">
        <v>0</v>
      </c>
      <c r="S404" s="27" t="s">
        <v>177</v>
      </c>
      <c r="T404" s="26">
        <v>0</v>
      </c>
      <c r="U404" s="113" t="s">
        <v>209</v>
      </c>
      <c r="V404" s="114">
        <v>6.4</v>
      </c>
      <c r="W404" s="27" t="s">
        <v>177</v>
      </c>
      <c r="X404" s="26">
        <v>0</v>
      </c>
      <c r="Y404" s="27" t="s">
        <v>170</v>
      </c>
      <c r="Z404" s="26">
        <v>0</v>
      </c>
      <c r="AA404" s="27" t="s">
        <v>220</v>
      </c>
      <c r="AB404" s="26">
        <v>29.4</v>
      </c>
      <c r="AC404" s="27" t="s">
        <v>170</v>
      </c>
      <c r="AD404" s="26">
        <v>0</v>
      </c>
      <c r="AE404" s="27" t="s">
        <v>270</v>
      </c>
      <c r="AF404" s="26">
        <v>30.7</v>
      </c>
      <c r="AG404" s="27" t="s">
        <v>203</v>
      </c>
      <c r="AH404" s="26">
        <v>35.4</v>
      </c>
      <c r="AI404" s="27" t="s">
        <v>170</v>
      </c>
      <c r="AJ404" s="26">
        <v>0</v>
      </c>
      <c r="AK404" s="27" t="s">
        <v>208</v>
      </c>
      <c r="AL404" s="26">
        <v>33.799999999999997</v>
      </c>
      <c r="AM404" s="113" t="s">
        <v>222</v>
      </c>
      <c r="AN404" s="114">
        <v>6.8</v>
      </c>
      <c r="AO404" s="113" t="s">
        <v>219</v>
      </c>
      <c r="AP404" s="114">
        <v>1.1000000000000001</v>
      </c>
      <c r="AQ404" s="27" t="s">
        <v>170</v>
      </c>
      <c r="AR404" s="26">
        <v>0</v>
      </c>
      <c r="AS404" s="27" t="s">
        <v>177</v>
      </c>
      <c r="AT404" s="26">
        <v>0</v>
      </c>
    </row>
    <row r="405" spans="1:46" x14ac:dyDescent="0.2">
      <c r="A405" s="12"/>
      <c r="B405" s="13"/>
      <c r="C405" s="14"/>
      <c r="E405" s="27" t="s">
        <v>170</v>
      </c>
      <c r="F405" s="26">
        <v>0</v>
      </c>
      <c r="G405" s="27" t="s">
        <v>170</v>
      </c>
      <c r="H405" s="26">
        <v>0</v>
      </c>
      <c r="I405" s="27" t="s">
        <v>173</v>
      </c>
      <c r="J405" s="26">
        <v>27.5</v>
      </c>
      <c r="K405" s="27" t="s">
        <v>173</v>
      </c>
      <c r="L405" s="26">
        <v>27.5</v>
      </c>
      <c r="M405" s="27" t="s">
        <v>173</v>
      </c>
      <c r="N405" s="26">
        <v>27.5</v>
      </c>
      <c r="O405" s="27" t="s">
        <v>288</v>
      </c>
      <c r="P405" s="26">
        <v>0</v>
      </c>
      <c r="Q405" s="27" t="s">
        <v>270</v>
      </c>
      <c r="R405" s="26">
        <v>30.7</v>
      </c>
      <c r="S405" s="27" t="s">
        <v>270</v>
      </c>
      <c r="T405" s="26">
        <v>30.7</v>
      </c>
      <c r="U405" s="27" t="s">
        <v>170</v>
      </c>
      <c r="V405" s="26">
        <v>0</v>
      </c>
      <c r="W405" s="27" t="s">
        <v>170</v>
      </c>
      <c r="X405" s="26">
        <v>0</v>
      </c>
      <c r="Y405" s="27" t="s">
        <v>270</v>
      </c>
      <c r="Z405" s="26">
        <v>30.7</v>
      </c>
      <c r="AA405" s="27" t="s">
        <v>170</v>
      </c>
      <c r="AB405" s="26">
        <v>0</v>
      </c>
      <c r="AC405" s="27" t="s">
        <v>270</v>
      </c>
      <c r="AD405" s="26">
        <v>30.7</v>
      </c>
      <c r="AE405" s="113" t="s">
        <v>222</v>
      </c>
      <c r="AF405" s="114">
        <v>6.8</v>
      </c>
      <c r="AG405" s="27" t="s">
        <v>170</v>
      </c>
      <c r="AH405" s="26">
        <v>0</v>
      </c>
      <c r="AI405" s="27" t="s">
        <v>173</v>
      </c>
      <c r="AJ405" s="26">
        <v>27.5</v>
      </c>
      <c r="AK405" s="27" t="s">
        <v>170</v>
      </c>
      <c r="AL405" s="26">
        <v>0</v>
      </c>
      <c r="AM405" s="27" t="s">
        <v>288</v>
      </c>
      <c r="AN405" s="26">
        <v>0</v>
      </c>
      <c r="AO405" s="27" t="s">
        <v>288</v>
      </c>
      <c r="AP405" s="26">
        <v>0</v>
      </c>
      <c r="AQ405" s="27" t="s">
        <v>173</v>
      </c>
      <c r="AR405" s="26">
        <v>27.5</v>
      </c>
      <c r="AS405" s="113" t="s">
        <v>209</v>
      </c>
      <c r="AT405" s="114">
        <v>6.4</v>
      </c>
    </row>
    <row r="406" spans="1:46" x14ac:dyDescent="0.2">
      <c r="A406" s="12"/>
      <c r="B406" s="13"/>
      <c r="C406" s="14"/>
      <c r="E406" s="27"/>
      <c r="F406" s="26"/>
      <c r="G406" s="27"/>
      <c r="H406" s="26"/>
      <c r="I406" s="28"/>
      <c r="J406" s="26"/>
      <c r="K406" s="27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8"/>
      <c r="AN406" s="26"/>
      <c r="AO406" s="28"/>
      <c r="AP406" s="26"/>
      <c r="AQ406" s="27"/>
      <c r="AR406" s="26"/>
      <c r="AS406" s="27"/>
      <c r="AT406" s="26"/>
    </row>
    <row r="407" spans="1:46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>
        <f>SUM(H398:H405)</f>
        <v>99.4</v>
      </c>
      <c r="I407" s="28"/>
      <c r="J407" s="15">
        <f>SUM(J398:J405)</f>
        <v>145.80000000000001</v>
      </c>
      <c r="K407" s="27"/>
      <c r="L407" s="15">
        <f>SUM(L398:L405)</f>
        <v>132</v>
      </c>
      <c r="M407" s="27"/>
      <c r="N407" s="15">
        <f>SUM(N398:N405)</f>
        <v>150.9</v>
      </c>
      <c r="O407" s="27"/>
      <c r="P407" s="15">
        <f>SUM(P398:P405)</f>
        <v>130.9</v>
      </c>
      <c r="Q407" s="27"/>
      <c r="R407" s="15">
        <f>SUM(R398:R405)</f>
        <v>101.10000000000001</v>
      </c>
      <c r="S407" s="27"/>
      <c r="T407" s="15">
        <f>SUM(T398:T405)</f>
        <v>127.2</v>
      </c>
      <c r="U407" s="27"/>
      <c r="V407" s="15">
        <f>SUM(V398:V405)</f>
        <v>135.4</v>
      </c>
      <c r="W407" s="27"/>
      <c r="X407" s="15">
        <f>SUM(X398:X405)</f>
        <v>112.6</v>
      </c>
      <c r="Y407" s="27"/>
      <c r="Z407" s="15">
        <f>SUM(Z398:Z405)</f>
        <v>164.7</v>
      </c>
      <c r="AA407" s="27"/>
      <c r="AB407" s="15">
        <f>SUM(AB398:AB405)</f>
        <v>144</v>
      </c>
      <c r="AC407" s="27"/>
      <c r="AD407" s="15">
        <f>SUM(AD398:AD405)</f>
        <v>153.6</v>
      </c>
      <c r="AE407" s="27"/>
      <c r="AF407" s="15">
        <f>SUM(AF398:AF405)</f>
        <v>140.1</v>
      </c>
      <c r="AG407" s="27"/>
      <c r="AH407" s="15">
        <f>SUM(AH398:AH405)</f>
        <v>147.70000000000002</v>
      </c>
      <c r="AI407" s="27"/>
      <c r="AJ407" s="15">
        <f>SUM(AJ398:AJ405)</f>
        <v>159.19999999999999</v>
      </c>
      <c r="AK407" s="27"/>
      <c r="AL407" s="15">
        <f>SUM(AL398:AL405)</f>
        <v>162.10000000000002</v>
      </c>
      <c r="AM407" s="28"/>
      <c r="AN407" s="15">
        <f>SUM(AN398:AN405)</f>
        <v>109.6</v>
      </c>
      <c r="AO407" s="28"/>
      <c r="AP407" s="15">
        <f>SUM(AP398:AP405)</f>
        <v>113.30000000000001</v>
      </c>
      <c r="AQ407" s="27"/>
      <c r="AR407" s="15">
        <f>SUM(AR398:AR405)</f>
        <v>173.7</v>
      </c>
      <c r="AS407" s="27"/>
      <c r="AT407" s="15">
        <f>SUM(AT398:AT405)</f>
        <v>120.6</v>
      </c>
    </row>
    <row r="408" spans="1:46" x14ac:dyDescent="0.2">
      <c r="A408" s="12"/>
      <c r="B408" s="13"/>
      <c r="C408" s="14"/>
      <c r="E408" s="27"/>
      <c r="F408" s="15"/>
      <c r="G408" s="27"/>
      <c r="H408" s="15"/>
      <c r="I408" s="28"/>
      <c r="J408" s="15"/>
      <c r="K408" s="27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8"/>
      <c r="AN408" s="15"/>
      <c r="AO408" s="28"/>
      <c r="AP408" s="15"/>
      <c r="AQ408" s="27"/>
      <c r="AR408" s="15"/>
      <c r="AS408" s="27"/>
      <c r="AT408" s="15"/>
    </row>
    <row r="409" spans="1:46" s="16" customFormat="1" x14ac:dyDescent="0.2">
      <c r="A409" s="12"/>
      <c r="B409" s="13"/>
      <c r="C409" s="14"/>
      <c r="E409" s="113" t="s">
        <v>282</v>
      </c>
      <c r="F409" s="114">
        <v>3.7</v>
      </c>
      <c r="G409" s="27" t="s">
        <v>169</v>
      </c>
      <c r="H409" s="26">
        <v>32.4</v>
      </c>
      <c r="I409" s="113" t="s">
        <v>282</v>
      </c>
      <c r="J409" s="114">
        <v>3.7</v>
      </c>
      <c r="K409" s="27" t="s">
        <v>169</v>
      </c>
      <c r="L409" s="26">
        <v>32.4</v>
      </c>
      <c r="M409" s="27" t="s">
        <v>169</v>
      </c>
      <c r="N409" s="26">
        <v>32.4</v>
      </c>
      <c r="O409" s="113" t="s">
        <v>282</v>
      </c>
      <c r="P409" s="114">
        <v>3.7</v>
      </c>
      <c r="Q409" s="27" t="s">
        <v>169</v>
      </c>
      <c r="R409" s="26">
        <v>32.4</v>
      </c>
      <c r="S409" s="27" t="s">
        <v>169</v>
      </c>
      <c r="T409" s="26">
        <v>32.4</v>
      </c>
      <c r="U409" s="27" t="s">
        <v>169</v>
      </c>
      <c r="V409" s="26">
        <v>32.4</v>
      </c>
      <c r="W409" s="27" t="s">
        <v>169</v>
      </c>
      <c r="X409" s="26">
        <v>32.4</v>
      </c>
      <c r="Y409" s="27" t="s">
        <v>169</v>
      </c>
      <c r="Z409" s="26">
        <v>32.4</v>
      </c>
      <c r="AA409" s="113" t="s">
        <v>198</v>
      </c>
      <c r="AB409" s="114">
        <v>2.7</v>
      </c>
      <c r="AC409" s="27" t="s">
        <v>169</v>
      </c>
      <c r="AD409" s="26">
        <v>32.4</v>
      </c>
      <c r="AE409" s="27" t="s">
        <v>273</v>
      </c>
      <c r="AF409" s="26">
        <v>51</v>
      </c>
      <c r="AG409" s="27" t="s">
        <v>169</v>
      </c>
      <c r="AH409" s="26">
        <v>32.4</v>
      </c>
      <c r="AI409" s="27" t="s">
        <v>169</v>
      </c>
      <c r="AJ409" s="26">
        <v>32.4</v>
      </c>
      <c r="AK409" s="27" t="s">
        <v>169</v>
      </c>
      <c r="AL409" s="26">
        <v>32.4</v>
      </c>
      <c r="AM409" s="27" t="s">
        <v>169</v>
      </c>
      <c r="AN409" s="26">
        <v>32.4</v>
      </c>
      <c r="AO409" s="27" t="s">
        <v>169</v>
      </c>
      <c r="AP409" s="26">
        <v>32.4</v>
      </c>
      <c r="AQ409" s="27" t="s">
        <v>169</v>
      </c>
      <c r="AR409" s="26">
        <v>32.4</v>
      </c>
      <c r="AS409" s="27" t="s">
        <v>169</v>
      </c>
      <c r="AT409" s="26">
        <v>32.4</v>
      </c>
    </row>
    <row r="410" spans="1:46" s="16" customFormat="1" x14ac:dyDescent="0.2">
      <c r="A410" s="12"/>
      <c r="B410" s="13"/>
      <c r="C410" s="14"/>
      <c r="E410" s="113" t="s">
        <v>195</v>
      </c>
      <c r="F410" s="114">
        <v>7.8</v>
      </c>
      <c r="G410" s="113" t="s">
        <v>198</v>
      </c>
      <c r="H410" s="114">
        <v>2.7</v>
      </c>
      <c r="I410" s="113" t="s">
        <v>224</v>
      </c>
      <c r="J410" s="114">
        <v>2.5</v>
      </c>
      <c r="K410" s="27" t="s">
        <v>309</v>
      </c>
      <c r="L410" s="26">
        <v>37</v>
      </c>
      <c r="M410" s="113" t="s">
        <v>282</v>
      </c>
      <c r="N410" s="114">
        <v>3.7</v>
      </c>
      <c r="O410" s="27" t="s">
        <v>190</v>
      </c>
      <c r="P410" s="26">
        <v>23.5</v>
      </c>
      <c r="Q410" s="27" t="s">
        <v>241</v>
      </c>
      <c r="R410" s="26">
        <v>28.5</v>
      </c>
      <c r="S410" s="27" t="s">
        <v>309</v>
      </c>
      <c r="T410" s="26">
        <v>37</v>
      </c>
      <c r="U410" s="27" t="s">
        <v>309</v>
      </c>
      <c r="V410" s="26">
        <v>37</v>
      </c>
      <c r="W410" s="27" t="s">
        <v>309</v>
      </c>
      <c r="X410" s="26">
        <v>37</v>
      </c>
      <c r="Y410" s="113" t="s">
        <v>198</v>
      </c>
      <c r="Z410" s="114">
        <v>2.7</v>
      </c>
      <c r="AA410" s="113" t="s">
        <v>224</v>
      </c>
      <c r="AB410" s="114">
        <v>2.5</v>
      </c>
      <c r="AC410" s="27" t="s">
        <v>309</v>
      </c>
      <c r="AD410" s="26">
        <v>37</v>
      </c>
      <c r="AE410" s="113" t="s">
        <v>224</v>
      </c>
      <c r="AF410" s="114">
        <v>2.5</v>
      </c>
      <c r="AG410" s="27" t="s">
        <v>309</v>
      </c>
      <c r="AH410" s="26">
        <v>37</v>
      </c>
      <c r="AI410" s="27" t="s">
        <v>273</v>
      </c>
      <c r="AJ410" s="26">
        <v>51</v>
      </c>
      <c r="AK410" s="113" t="s">
        <v>310</v>
      </c>
      <c r="AL410" s="114">
        <v>8.6999999999999993</v>
      </c>
      <c r="AM410" s="27" t="s">
        <v>309</v>
      </c>
      <c r="AN410" s="26">
        <v>37</v>
      </c>
      <c r="AO410" s="113" t="s">
        <v>282</v>
      </c>
      <c r="AP410" s="114">
        <v>3.7</v>
      </c>
      <c r="AQ410" s="27" t="s">
        <v>246</v>
      </c>
      <c r="AR410" s="26">
        <v>42.6</v>
      </c>
      <c r="AS410" s="27" t="s">
        <v>309</v>
      </c>
      <c r="AT410" s="26">
        <v>37</v>
      </c>
    </row>
    <row r="411" spans="1:46" s="16" customFormat="1" x14ac:dyDescent="0.2">
      <c r="A411" s="12"/>
      <c r="B411" s="13"/>
      <c r="C411" s="14"/>
      <c r="E411" s="27" t="s">
        <v>190</v>
      </c>
      <c r="F411" s="26">
        <v>23.5</v>
      </c>
      <c r="G411" s="27" t="s">
        <v>309</v>
      </c>
      <c r="H411" s="26">
        <v>37</v>
      </c>
      <c r="I411" s="113" t="s">
        <v>200</v>
      </c>
      <c r="J411" s="114">
        <v>11.2</v>
      </c>
      <c r="K411" s="27" t="s">
        <v>190</v>
      </c>
      <c r="L411" s="26">
        <v>23.5</v>
      </c>
      <c r="M411" s="27" t="s">
        <v>271</v>
      </c>
      <c r="N411" s="26">
        <v>25.4</v>
      </c>
      <c r="O411" s="27" t="s">
        <v>204</v>
      </c>
      <c r="P411" s="26">
        <v>24.9</v>
      </c>
      <c r="Q411" s="27" t="s">
        <v>246</v>
      </c>
      <c r="R411" s="26">
        <v>42.6</v>
      </c>
      <c r="S411" s="113" t="s">
        <v>282</v>
      </c>
      <c r="T411" s="114">
        <v>3.7</v>
      </c>
      <c r="U411" s="113" t="s">
        <v>195</v>
      </c>
      <c r="V411" s="114">
        <v>7.8</v>
      </c>
      <c r="W411" s="113" t="s">
        <v>290</v>
      </c>
      <c r="X411" s="114">
        <v>7</v>
      </c>
      <c r="Y411" s="113" t="s">
        <v>282</v>
      </c>
      <c r="Z411" s="114">
        <v>3.7</v>
      </c>
      <c r="AA411" s="27" t="s">
        <v>190</v>
      </c>
      <c r="AB411" s="26">
        <v>23.5</v>
      </c>
      <c r="AC411" s="113" t="s">
        <v>224</v>
      </c>
      <c r="AD411" s="114">
        <v>2.5</v>
      </c>
      <c r="AE411" s="27" t="s">
        <v>189</v>
      </c>
      <c r="AF411" s="26">
        <v>23.1</v>
      </c>
      <c r="AG411" s="27" t="s">
        <v>190</v>
      </c>
      <c r="AH411" s="26">
        <v>23.5</v>
      </c>
      <c r="AI411" s="27" t="s">
        <v>309</v>
      </c>
      <c r="AJ411" s="26">
        <v>37</v>
      </c>
      <c r="AK411" s="113" t="s">
        <v>224</v>
      </c>
      <c r="AL411" s="114">
        <v>2.5</v>
      </c>
      <c r="AM411" s="27" t="s">
        <v>220</v>
      </c>
      <c r="AN411" s="26">
        <v>29.4</v>
      </c>
      <c r="AO411" s="27" t="s">
        <v>190</v>
      </c>
      <c r="AP411" s="26">
        <v>23.5</v>
      </c>
      <c r="AQ411" s="27" t="s">
        <v>309</v>
      </c>
      <c r="AR411" s="26">
        <v>37</v>
      </c>
      <c r="AS411" s="113" t="s">
        <v>224</v>
      </c>
      <c r="AT411" s="114">
        <v>2.5</v>
      </c>
    </row>
    <row r="412" spans="1:46" s="16" customFormat="1" x14ac:dyDescent="0.2">
      <c r="A412" s="12"/>
      <c r="B412" s="13"/>
      <c r="C412" s="14"/>
      <c r="E412" s="113" t="s">
        <v>177</v>
      </c>
      <c r="F412" s="114">
        <v>6.2</v>
      </c>
      <c r="G412" s="27" t="s">
        <v>190</v>
      </c>
      <c r="H412" s="26">
        <v>23.5</v>
      </c>
      <c r="I412" s="27" t="s">
        <v>220</v>
      </c>
      <c r="J412" s="26">
        <v>29.4</v>
      </c>
      <c r="K412" s="27" t="s">
        <v>170</v>
      </c>
      <c r="L412" s="26">
        <v>34.299999999999997</v>
      </c>
      <c r="M412" s="27" t="s">
        <v>190</v>
      </c>
      <c r="N412" s="26">
        <v>23.5</v>
      </c>
      <c r="O412" s="27" t="s">
        <v>170</v>
      </c>
      <c r="P412" s="26">
        <v>34.299999999999997</v>
      </c>
      <c r="Q412" s="27" t="s">
        <v>273</v>
      </c>
      <c r="R412" s="26">
        <v>51</v>
      </c>
      <c r="S412" s="113" t="s">
        <v>178</v>
      </c>
      <c r="T412" s="114">
        <v>-9.4</v>
      </c>
      <c r="U412" s="27" t="s">
        <v>190</v>
      </c>
      <c r="V412" s="26">
        <v>23.5</v>
      </c>
      <c r="W412" s="113" t="s">
        <v>208</v>
      </c>
      <c r="X412" s="114">
        <v>6.7</v>
      </c>
      <c r="Y412" s="27" t="s">
        <v>186</v>
      </c>
      <c r="Z412" s="26">
        <v>36.1</v>
      </c>
      <c r="AA412" s="27" t="s">
        <v>197</v>
      </c>
      <c r="AB412" s="26">
        <v>38.799999999999997</v>
      </c>
      <c r="AC412" s="27" t="s">
        <v>190</v>
      </c>
      <c r="AD412" s="26">
        <v>23.5</v>
      </c>
      <c r="AE412" s="27" t="s">
        <v>271</v>
      </c>
      <c r="AF412" s="26">
        <v>25.4</v>
      </c>
      <c r="AG412" s="27" t="s">
        <v>204</v>
      </c>
      <c r="AH412" s="26">
        <v>24.9</v>
      </c>
      <c r="AI412" s="113" t="s">
        <v>224</v>
      </c>
      <c r="AJ412" s="114">
        <v>2.5</v>
      </c>
      <c r="AK412" s="27" t="s">
        <v>190</v>
      </c>
      <c r="AL412" s="26">
        <v>23.5</v>
      </c>
      <c r="AM412" s="113" t="s">
        <v>270</v>
      </c>
      <c r="AN412" s="114">
        <v>10.3</v>
      </c>
      <c r="AO412" s="27" t="s">
        <v>220</v>
      </c>
      <c r="AP412" s="26">
        <v>29.4</v>
      </c>
      <c r="AQ412" s="27" t="s">
        <v>190</v>
      </c>
      <c r="AR412" s="26">
        <v>23.5</v>
      </c>
      <c r="AS412" s="27" t="s">
        <v>190</v>
      </c>
      <c r="AT412" s="26">
        <v>23.5</v>
      </c>
    </row>
    <row r="413" spans="1:46" s="16" customFormat="1" x14ac:dyDescent="0.2">
      <c r="A413" s="12"/>
      <c r="B413" s="13"/>
      <c r="C413" s="14"/>
      <c r="E413" s="113" t="s">
        <v>200</v>
      </c>
      <c r="F413" s="114">
        <v>11.2</v>
      </c>
      <c r="G413" s="113" t="s">
        <v>177</v>
      </c>
      <c r="H413" s="114">
        <v>6.2</v>
      </c>
      <c r="I413" s="27" t="s">
        <v>170</v>
      </c>
      <c r="J413" s="26">
        <v>34.299999999999997</v>
      </c>
      <c r="K413" s="113" t="s">
        <v>270</v>
      </c>
      <c r="L413" s="114">
        <v>10.3</v>
      </c>
      <c r="M413" s="113" t="s">
        <v>290</v>
      </c>
      <c r="N413" s="114">
        <v>7</v>
      </c>
      <c r="O413" s="27" t="s">
        <v>173</v>
      </c>
      <c r="P413" s="26">
        <v>34.1</v>
      </c>
      <c r="Q413" s="27" t="s">
        <v>189</v>
      </c>
      <c r="R413" s="26">
        <v>23.1</v>
      </c>
      <c r="S413" s="113" t="s">
        <v>208</v>
      </c>
      <c r="T413" s="114">
        <v>6.7</v>
      </c>
      <c r="U413" s="27" t="s">
        <v>204</v>
      </c>
      <c r="V413" s="26">
        <v>24.9</v>
      </c>
      <c r="W413" s="113" t="s">
        <v>177</v>
      </c>
      <c r="X413" s="114">
        <v>6.2</v>
      </c>
      <c r="Y413" s="113" t="s">
        <v>203</v>
      </c>
      <c r="Z413" s="114">
        <v>2.2000000000000002</v>
      </c>
      <c r="AA413" s="113" t="s">
        <v>177</v>
      </c>
      <c r="AB413" s="114">
        <v>6.2</v>
      </c>
      <c r="AC413" s="113" t="s">
        <v>208</v>
      </c>
      <c r="AD413" s="114">
        <v>6.7</v>
      </c>
      <c r="AE413" s="27" t="s">
        <v>220</v>
      </c>
      <c r="AF413" s="26">
        <v>29.4</v>
      </c>
      <c r="AG413" s="27" t="s">
        <v>197</v>
      </c>
      <c r="AH413" s="26">
        <v>38.799999999999997</v>
      </c>
      <c r="AI413" s="27" t="s">
        <v>204</v>
      </c>
      <c r="AJ413" s="26">
        <v>24.9</v>
      </c>
      <c r="AK413" s="27" t="s">
        <v>204</v>
      </c>
      <c r="AL413" s="26">
        <v>24.9</v>
      </c>
      <c r="AM413" s="27" t="s">
        <v>288</v>
      </c>
      <c r="AN413" s="26">
        <v>22.3</v>
      </c>
      <c r="AO413" s="27" t="s">
        <v>288</v>
      </c>
      <c r="AP413" s="26">
        <v>22.3</v>
      </c>
      <c r="AQ413" s="27" t="s">
        <v>204</v>
      </c>
      <c r="AR413" s="26">
        <v>24.9</v>
      </c>
      <c r="AS413" s="27" t="s">
        <v>204</v>
      </c>
      <c r="AT413" s="26">
        <v>24.9</v>
      </c>
    </row>
    <row r="414" spans="1:46" s="16" customFormat="1" x14ac:dyDescent="0.2">
      <c r="A414" s="12"/>
      <c r="B414" s="13"/>
      <c r="C414" s="14"/>
      <c r="E414" s="27" t="s">
        <v>170</v>
      </c>
      <c r="F414" s="26">
        <v>34.299999999999997</v>
      </c>
      <c r="G414" s="27" t="s">
        <v>170</v>
      </c>
      <c r="H414" s="26">
        <v>34.299999999999997</v>
      </c>
      <c r="I414" s="27" t="s">
        <v>173</v>
      </c>
      <c r="J414" s="26">
        <v>34.1</v>
      </c>
      <c r="K414" s="27" t="s">
        <v>173</v>
      </c>
      <c r="L414" s="26">
        <v>34.1</v>
      </c>
      <c r="M414" s="27" t="s">
        <v>170</v>
      </c>
      <c r="N414" s="26">
        <v>34.299999999999997</v>
      </c>
      <c r="O414" s="27" t="s">
        <v>288</v>
      </c>
      <c r="P414" s="26">
        <v>22.3</v>
      </c>
      <c r="Q414" s="113" t="s">
        <v>270</v>
      </c>
      <c r="R414" s="114">
        <v>10.3</v>
      </c>
      <c r="S414" s="113" t="s">
        <v>177</v>
      </c>
      <c r="T414" s="114">
        <v>6.2</v>
      </c>
      <c r="U414" s="27" t="s">
        <v>170</v>
      </c>
      <c r="V414" s="26">
        <v>34.299999999999997</v>
      </c>
      <c r="W414" s="27" t="s">
        <v>170</v>
      </c>
      <c r="X414" s="26">
        <v>34.299999999999997</v>
      </c>
      <c r="Y414" s="27" t="s">
        <v>170</v>
      </c>
      <c r="Z414" s="26">
        <v>34.299999999999997</v>
      </c>
      <c r="AA414" s="27" t="s">
        <v>220</v>
      </c>
      <c r="AB414" s="26">
        <v>29.4</v>
      </c>
      <c r="AC414" s="27" t="s">
        <v>170</v>
      </c>
      <c r="AD414" s="26">
        <v>34.299999999999997</v>
      </c>
      <c r="AE414" s="27" t="s">
        <v>170</v>
      </c>
      <c r="AF414" s="26">
        <v>34.299999999999997</v>
      </c>
      <c r="AG414" s="113" t="s">
        <v>203</v>
      </c>
      <c r="AH414" s="114">
        <v>2.2000000000000002</v>
      </c>
      <c r="AI414" s="113" t="s">
        <v>290</v>
      </c>
      <c r="AJ414" s="114">
        <v>7</v>
      </c>
      <c r="AK414" s="113" t="s">
        <v>208</v>
      </c>
      <c r="AL414" s="114">
        <v>6.7</v>
      </c>
      <c r="AM414" s="27"/>
      <c r="AN414" s="26"/>
      <c r="AO414" s="27"/>
      <c r="AP414" s="26"/>
      <c r="AQ414" s="113" t="s">
        <v>208</v>
      </c>
      <c r="AR414" s="114">
        <v>6.7</v>
      </c>
      <c r="AS414" s="113" t="s">
        <v>177</v>
      </c>
      <c r="AT414" s="114">
        <v>6.2</v>
      </c>
    </row>
    <row r="415" spans="1:46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 t="s">
        <v>173</v>
      </c>
      <c r="N415" s="26">
        <v>34.1</v>
      </c>
      <c r="O415" s="27"/>
      <c r="P415" s="26"/>
      <c r="Q415" s="27"/>
      <c r="R415" s="26"/>
      <c r="S415" s="113" t="s">
        <v>270</v>
      </c>
      <c r="T415" s="114">
        <v>10.3</v>
      </c>
      <c r="U415" s="27"/>
      <c r="V415" s="26"/>
      <c r="W415" s="27"/>
      <c r="X415" s="26"/>
      <c r="Y415" s="113" t="s">
        <v>270</v>
      </c>
      <c r="Z415" s="114">
        <v>10.3</v>
      </c>
      <c r="AA415" s="27" t="s">
        <v>170</v>
      </c>
      <c r="AB415" s="26">
        <v>34.299999999999997</v>
      </c>
      <c r="AC415" s="113" t="s">
        <v>270</v>
      </c>
      <c r="AD415" s="114">
        <v>10.3</v>
      </c>
      <c r="AE415" s="113" t="s">
        <v>270</v>
      </c>
      <c r="AF415" s="114">
        <v>10.3</v>
      </c>
      <c r="AG415" s="27" t="s">
        <v>170</v>
      </c>
      <c r="AH415" s="26">
        <v>34.299999999999997</v>
      </c>
      <c r="AI415" s="27" t="s">
        <v>170</v>
      </c>
      <c r="AJ415" s="26">
        <v>34.299999999999997</v>
      </c>
      <c r="AK415" s="27" t="s">
        <v>170</v>
      </c>
      <c r="AL415" s="26">
        <v>34.299999999999997</v>
      </c>
      <c r="AM415" s="27"/>
      <c r="AN415" s="26"/>
      <c r="AO415" s="27"/>
      <c r="AP415" s="26"/>
      <c r="AQ415" s="27" t="s">
        <v>170</v>
      </c>
      <c r="AR415" s="26">
        <v>34.299999999999997</v>
      </c>
      <c r="AS415" s="27"/>
      <c r="AT415" s="26"/>
    </row>
    <row r="416" spans="1:46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 t="s">
        <v>173</v>
      </c>
      <c r="AJ416" s="26">
        <v>34.1</v>
      </c>
      <c r="AK416" s="27"/>
      <c r="AL416" s="26"/>
      <c r="AM416" s="27"/>
      <c r="AN416" s="26"/>
      <c r="AO416" s="27"/>
      <c r="AP416" s="26"/>
      <c r="AQ416" s="27" t="s">
        <v>173</v>
      </c>
      <c r="AR416" s="26">
        <v>34.1</v>
      </c>
      <c r="AS416" s="27"/>
      <c r="AT416" s="26"/>
    </row>
    <row r="417" spans="1:46" x14ac:dyDescent="0.2">
      <c r="A417" s="12"/>
      <c r="B417" s="13"/>
      <c r="C417" s="14"/>
      <c r="E417" s="27"/>
      <c r="F417" s="26"/>
      <c r="G417" s="27"/>
      <c r="H417" s="26"/>
      <c r="I417" s="28"/>
      <c r="J417" s="26"/>
      <c r="K417" s="27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8"/>
      <c r="AN417" s="26"/>
      <c r="AO417" s="28"/>
      <c r="AP417" s="26"/>
      <c r="AQ417" s="27"/>
      <c r="AR417" s="26"/>
      <c r="AS417" s="27"/>
      <c r="AT417" s="26"/>
    </row>
    <row r="418" spans="1:46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>
        <f>SUM(H407:H417)</f>
        <v>235.5</v>
      </c>
      <c r="I418" s="18"/>
      <c r="J418" s="15">
        <f>SUM(J407:J417)</f>
        <v>261</v>
      </c>
      <c r="K418" s="17"/>
      <c r="L418" s="15">
        <f>SUM(L407:L417)</f>
        <v>303.60000000000002</v>
      </c>
      <c r="M418" s="17"/>
      <c r="N418" s="15">
        <f>SUM(N407:N417)</f>
        <v>311.3</v>
      </c>
      <c r="O418" s="17"/>
      <c r="P418" s="15">
        <f>SUM(P407:P417)</f>
        <v>273.7</v>
      </c>
      <c r="Q418" s="17"/>
      <c r="R418" s="15">
        <f>SUM(R407:R417)</f>
        <v>289</v>
      </c>
      <c r="S418" s="17"/>
      <c r="T418" s="15">
        <f>SUM(T407:T417)</f>
        <v>214.09999999999997</v>
      </c>
      <c r="U418" s="17"/>
      <c r="V418" s="15">
        <f>SUM(V407:V417)</f>
        <v>295.3</v>
      </c>
      <c r="W418" s="17"/>
      <c r="X418" s="15">
        <f>SUM(X407:X417)</f>
        <v>236.2</v>
      </c>
      <c r="Y418" s="17"/>
      <c r="Z418" s="15">
        <f>SUM(Z407:Z417)</f>
        <v>286.39999999999998</v>
      </c>
      <c r="AA418" s="17"/>
      <c r="AB418" s="15">
        <f>SUM(AB407:AB417)</f>
        <v>281.39999999999998</v>
      </c>
      <c r="AC418" s="17"/>
      <c r="AD418" s="15">
        <f>SUM(AD407:AD417)</f>
        <v>300.3</v>
      </c>
      <c r="AE418" s="17"/>
      <c r="AF418" s="15">
        <f>SUM(AF407:AF417)</f>
        <v>316.10000000000002</v>
      </c>
      <c r="AG418" s="17"/>
      <c r="AH418" s="15">
        <f>SUM(AH407:AH417)</f>
        <v>340.8</v>
      </c>
      <c r="AI418" s="17"/>
      <c r="AJ418" s="15">
        <f>SUM(AJ407:AJ417)</f>
        <v>382.40000000000003</v>
      </c>
      <c r="AK418" s="17"/>
      <c r="AL418" s="15">
        <f>SUM(AL407:AL417)</f>
        <v>295.10000000000002</v>
      </c>
      <c r="AM418" s="18"/>
      <c r="AN418" s="15">
        <f>SUM(AN407:AN417)</f>
        <v>241.00000000000003</v>
      </c>
      <c r="AO418" s="18"/>
      <c r="AP418" s="15">
        <f>SUM(AP407:AP417)</f>
        <v>224.60000000000002</v>
      </c>
      <c r="AQ418" s="17"/>
      <c r="AR418" s="15">
        <f>SUM(AR407:AR417)</f>
        <v>409.2</v>
      </c>
      <c r="AS418" s="17"/>
      <c r="AT418" s="15">
        <f>SUM(AT407:AT417)</f>
        <v>247.1</v>
      </c>
    </row>
    <row r="419" spans="1:46" x14ac:dyDescent="0.2">
      <c r="A419" s="12"/>
      <c r="B419" s="13"/>
      <c r="C419" s="14"/>
      <c r="E419" s="27"/>
      <c r="F419" s="26"/>
      <c r="G419" s="27"/>
      <c r="H419" s="26"/>
      <c r="I419" s="28"/>
      <c r="J419" s="26"/>
      <c r="K419" s="27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8"/>
      <c r="AN419" s="26"/>
      <c r="AO419" s="28"/>
      <c r="AP419" s="26"/>
      <c r="AQ419" s="27"/>
      <c r="AR419" s="26"/>
      <c r="AS419" s="27"/>
      <c r="AT419" s="26"/>
    </row>
    <row r="420" spans="1:46" s="16" customFormat="1" x14ac:dyDescent="0.2">
      <c r="A420" s="12"/>
      <c r="B420" s="13"/>
      <c r="C420" s="14"/>
      <c r="E420" s="27" t="s">
        <v>190</v>
      </c>
      <c r="F420" s="26">
        <v>33.700000000000003</v>
      </c>
      <c r="G420" s="27" t="s">
        <v>169</v>
      </c>
      <c r="H420" s="26">
        <v>25.3</v>
      </c>
      <c r="I420" s="113" t="s">
        <v>220</v>
      </c>
      <c r="J420" s="114">
        <v>5</v>
      </c>
      <c r="K420" s="27" t="s">
        <v>169</v>
      </c>
      <c r="L420" s="26">
        <v>25.3</v>
      </c>
      <c r="M420" s="27" t="s">
        <v>169</v>
      </c>
      <c r="N420" s="26">
        <v>25.3</v>
      </c>
      <c r="O420" s="27" t="s">
        <v>190</v>
      </c>
      <c r="P420" s="26">
        <v>33.700000000000003</v>
      </c>
      <c r="Q420" s="27" t="s">
        <v>169</v>
      </c>
      <c r="R420" s="26">
        <v>25.3</v>
      </c>
      <c r="S420" s="27" t="s">
        <v>169</v>
      </c>
      <c r="T420" s="26">
        <v>25.3</v>
      </c>
      <c r="U420" s="27" t="s">
        <v>169</v>
      </c>
      <c r="V420" s="26">
        <v>25.3</v>
      </c>
      <c r="W420" s="27" t="s">
        <v>169</v>
      </c>
      <c r="X420" s="26">
        <v>25.3</v>
      </c>
      <c r="Y420" s="27" t="s">
        <v>169</v>
      </c>
      <c r="Z420" s="26">
        <v>25.3</v>
      </c>
      <c r="AA420" s="27" t="s">
        <v>190</v>
      </c>
      <c r="AB420" s="26">
        <v>33.700000000000003</v>
      </c>
      <c r="AC420" s="27" t="s">
        <v>169</v>
      </c>
      <c r="AD420" s="26">
        <v>25.3</v>
      </c>
      <c r="AE420" s="113" t="s">
        <v>273</v>
      </c>
      <c r="AF420" s="114">
        <v>3.2</v>
      </c>
      <c r="AG420" s="27" t="s">
        <v>169</v>
      </c>
      <c r="AH420" s="26">
        <v>25.3</v>
      </c>
      <c r="AI420" s="27" t="s">
        <v>169</v>
      </c>
      <c r="AJ420" s="26">
        <v>25.3</v>
      </c>
      <c r="AK420" s="27" t="s">
        <v>169</v>
      </c>
      <c r="AL420" s="26">
        <v>25.3</v>
      </c>
      <c r="AM420" s="27" t="s">
        <v>169</v>
      </c>
      <c r="AN420" s="26">
        <v>25.3</v>
      </c>
      <c r="AO420" s="27" t="s">
        <v>169</v>
      </c>
      <c r="AP420" s="26">
        <v>25.3</v>
      </c>
      <c r="AQ420" s="27" t="s">
        <v>169</v>
      </c>
      <c r="AR420" s="26">
        <v>25.3</v>
      </c>
      <c r="AS420" s="27" t="s">
        <v>169</v>
      </c>
      <c r="AT420" s="26">
        <v>25.3</v>
      </c>
    </row>
    <row r="421" spans="1:46" s="16" customFormat="1" x14ac:dyDescent="0.2">
      <c r="A421" s="12"/>
      <c r="B421" s="13"/>
      <c r="C421" s="14"/>
      <c r="E421" s="27" t="s">
        <v>170</v>
      </c>
      <c r="F421" s="26">
        <v>26.4</v>
      </c>
      <c r="G421" s="113" t="s">
        <v>309</v>
      </c>
      <c r="H421" s="114">
        <v>9.1999999999999993</v>
      </c>
      <c r="I421" s="27" t="s">
        <v>170</v>
      </c>
      <c r="J421" s="26">
        <v>26.4</v>
      </c>
      <c r="K421" s="113" t="s">
        <v>309</v>
      </c>
      <c r="L421" s="114">
        <v>9.1999999999999993</v>
      </c>
      <c r="M421" s="113" t="s">
        <v>271</v>
      </c>
      <c r="N421" s="114">
        <v>7.8</v>
      </c>
      <c r="O421" s="113" t="s">
        <v>204</v>
      </c>
      <c r="P421" s="114">
        <v>4</v>
      </c>
      <c r="Q421" s="27" t="s">
        <v>241</v>
      </c>
      <c r="R421" s="26">
        <v>25</v>
      </c>
      <c r="S421" s="113" t="s">
        <v>309</v>
      </c>
      <c r="T421" s="114">
        <v>9.1999999999999993</v>
      </c>
      <c r="U421" s="113" t="s">
        <v>309</v>
      </c>
      <c r="V421" s="114">
        <v>9.1999999999999993</v>
      </c>
      <c r="W421" s="113" t="s">
        <v>309</v>
      </c>
      <c r="X421" s="114">
        <v>9.1999999999999993</v>
      </c>
      <c r="Y421" s="113" t="s">
        <v>186</v>
      </c>
      <c r="Z421" s="114">
        <v>8.3000000000000007</v>
      </c>
      <c r="AA421" s="113" t="s">
        <v>197</v>
      </c>
      <c r="AB421" s="114">
        <v>6.7</v>
      </c>
      <c r="AC421" s="113" t="s">
        <v>309</v>
      </c>
      <c r="AD421" s="114">
        <v>9.1999999999999993</v>
      </c>
      <c r="AE421" s="27" t="s">
        <v>189</v>
      </c>
      <c r="AF421" s="26">
        <v>26.5</v>
      </c>
      <c r="AG421" s="113" t="s">
        <v>309</v>
      </c>
      <c r="AH421" s="114">
        <v>9.1999999999999993</v>
      </c>
      <c r="AI421" s="113" t="s">
        <v>273</v>
      </c>
      <c r="AJ421" s="114">
        <v>3.2</v>
      </c>
      <c r="AK421" s="27" t="s">
        <v>190</v>
      </c>
      <c r="AL421" s="26">
        <v>33.700000000000003</v>
      </c>
      <c r="AM421" s="113" t="s">
        <v>309</v>
      </c>
      <c r="AN421" s="114">
        <v>9.1999999999999993</v>
      </c>
      <c r="AO421" s="27" t="s">
        <v>190</v>
      </c>
      <c r="AP421" s="26">
        <v>33.700000000000003</v>
      </c>
      <c r="AQ421" s="113" t="s">
        <v>246</v>
      </c>
      <c r="AR421" s="114">
        <v>5.6</v>
      </c>
      <c r="AS421" s="113" t="s">
        <v>309</v>
      </c>
      <c r="AT421" s="114">
        <v>9.1999999999999993</v>
      </c>
    </row>
    <row r="422" spans="1:46" s="16" customFormat="1" x14ac:dyDescent="0.2">
      <c r="A422" s="12"/>
      <c r="B422" s="13"/>
      <c r="C422" s="14"/>
      <c r="E422" s="27"/>
      <c r="F422" s="26"/>
      <c r="G422" s="27" t="s">
        <v>190</v>
      </c>
      <c r="H422" s="26">
        <v>33.700000000000003</v>
      </c>
      <c r="I422" s="27" t="s">
        <v>173</v>
      </c>
      <c r="J422" s="26">
        <v>27.1</v>
      </c>
      <c r="K422" s="27" t="s">
        <v>190</v>
      </c>
      <c r="L422" s="26">
        <v>33.700000000000003</v>
      </c>
      <c r="M422" s="27" t="s">
        <v>190</v>
      </c>
      <c r="N422" s="26">
        <v>33.700000000000003</v>
      </c>
      <c r="O422" s="27" t="s">
        <v>170</v>
      </c>
      <c r="P422" s="26">
        <v>26.4</v>
      </c>
      <c r="Q422" s="113" t="s">
        <v>246</v>
      </c>
      <c r="R422" s="114">
        <v>5.6</v>
      </c>
      <c r="S422" s="27"/>
      <c r="T422" s="26"/>
      <c r="U422" s="27" t="s">
        <v>190</v>
      </c>
      <c r="V422" s="26">
        <v>33.700000000000003</v>
      </c>
      <c r="W422" s="27" t="s">
        <v>170</v>
      </c>
      <c r="X422" s="26">
        <v>26.4</v>
      </c>
      <c r="Y422" s="27" t="s">
        <v>170</v>
      </c>
      <c r="Z422" s="26">
        <v>26.4</v>
      </c>
      <c r="AA422" s="113" t="s">
        <v>220</v>
      </c>
      <c r="AB422" s="114">
        <v>5</v>
      </c>
      <c r="AC422" s="27" t="s">
        <v>190</v>
      </c>
      <c r="AD422" s="26">
        <v>33.700000000000003</v>
      </c>
      <c r="AE422" s="113" t="s">
        <v>271</v>
      </c>
      <c r="AF422" s="114">
        <v>7.8</v>
      </c>
      <c r="AG422" s="27" t="s">
        <v>190</v>
      </c>
      <c r="AH422" s="26">
        <v>33.700000000000003</v>
      </c>
      <c r="AI422" s="113" t="s">
        <v>309</v>
      </c>
      <c r="AJ422" s="114">
        <v>9.1999999999999993</v>
      </c>
      <c r="AK422" s="113" t="s">
        <v>204</v>
      </c>
      <c r="AL422" s="114">
        <v>4</v>
      </c>
      <c r="AM422" s="113" t="s">
        <v>220</v>
      </c>
      <c r="AN422" s="114">
        <v>5</v>
      </c>
      <c r="AO422" s="113" t="s">
        <v>220</v>
      </c>
      <c r="AP422" s="114">
        <v>5</v>
      </c>
      <c r="AQ422" s="113" t="s">
        <v>309</v>
      </c>
      <c r="AR422" s="114">
        <v>9.1999999999999993</v>
      </c>
      <c r="AS422" s="27" t="s">
        <v>190</v>
      </c>
      <c r="AT422" s="26">
        <v>33.700000000000003</v>
      </c>
    </row>
    <row r="423" spans="1:46" s="16" customFormat="1" x14ac:dyDescent="0.2">
      <c r="A423" s="12"/>
      <c r="B423" s="13"/>
      <c r="C423" s="14"/>
      <c r="E423" s="27"/>
      <c r="F423" s="26"/>
      <c r="G423" s="27" t="s">
        <v>170</v>
      </c>
      <c r="H423" s="26">
        <v>26.4</v>
      </c>
      <c r="I423" s="27"/>
      <c r="J423" s="26"/>
      <c r="K423" s="27" t="s">
        <v>170</v>
      </c>
      <c r="L423" s="26">
        <v>26.4</v>
      </c>
      <c r="M423" s="27" t="s">
        <v>170</v>
      </c>
      <c r="N423" s="26">
        <v>26.4</v>
      </c>
      <c r="O423" s="27" t="s">
        <v>173</v>
      </c>
      <c r="P423" s="26">
        <v>27.1</v>
      </c>
      <c r="Q423" s="113" t="s">
        <v>273</v>
      </c>
      <c r="R423" s="114">
        <v>3.2</v>
      </c>
      <c r="S423" s="27"/>
      <c r="T423" s="26"/>
      <c r="U423" s="113" t="s">
        <v>204</v>
      </c>
      <c r="V423" s="114">
        <v>4</v>
      </c>
      <c r="W423" s="27"/>
      <c r="X423" s="26"/>
      <c r="Y423" s="27"/>
      <c r="Z423" s="26"/>
      <c r="AA423" s="27" t="s">
        <v>170</v>
      </c>
      <c r="AB423" s="26">
        <v>26.4</v>
      </c>
      <c r="AC423" s="27" t="s">
        <v>170</v>
      </c>
      <c r="AD423" s="26">
        <v>26.4</v>
      </c>
      <c r="AE423" s="113" t="s">
        <v>220</v>
      </c>
      <c r="AF423" s="114">
        <v>5</v>
      </c>
      <c r="AG423" s="113" t="s">
        <v>204</v>
      </c>
      <c r="AH423" s="114">
        <v>4</v>
      </c>
      <c r="AI423" s="113" t="s">
        <v>204</v>
      </c>
      <c r="AJ423" s="114">
        <v>4</v>
      </c>
      <c r="AK423" s="27" t="s">
        <v>170</v>
      </c>
      <c r="AL423" s="26">
        <v>26.4</v>
      </c>
      <c r="AM423" s="27" t="s">
        <v>288</v>
      </c>
      <c r="AN423" s="26">
        <v>30</v>
      </c>
      <c r="AO423" s="27" t="s">
        <v>288</v>
      </c>
      <c r="AP423" s="26">
        <v>30</v>
      </c>
      <c r="AQ423" s="27" t="s">
        <v>190</v>
      </c>
      <c r="AR423" s="26">
        <v>33.700000000000003</v>
      </c>
      <c r="AS423" s="113" t="s">
        <v>204</v>
      </c>
      <c r="AT423" s="114">
        <v>4</v>
      </c>
    </row>
    <row r="424" spans="1:46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 t="s">
        <v>173</v>
      </c>
      <c r="L424" s="26">
        <v>27.1</v>
      </c>
      <c r="M424" s="27" t="s">
        <v>173</v>
      </c>
      <c r="N424" s="26">
        <v>27.1</v>
      </c>
      <c r="O424" s="27" t="s">
        <v>288</v>
      </c>
      <c r="P424" s="26">
        <v>30</v>
      </c>
      <c r="Q424" s="27" t="s">
        <v>189</v>
      </c>
      <c r="R424" s="26">
        <v>26.5</v>
      </c>
      <c r="S424" s="27"/>
      <c r="T424" s="26"/>
      <c r="U424" s="27" t="s">
        <v>170</v>
      </c>
      <c r="V424" s="26">
        <v>26.4</v>
      </c>
      <c r="W424" s="27"/>
      <c r="X424" s="26"/>
      <c r="Y424" s="27"/>
      <c r="Z424" s="26"/>
      <c r="AA424" s="27"/>
      <c r="AB424" s="26"/>
      <c r="AC424" s="27"/>
      <c r="AD424" s="26"/>
      <c r="AE424" s="27" t="s">
        <v>170</v>
      </c>
      <c r="AF424" s="26">
        <v>26.4</v>
      </c>
      <c r="AG424" s="113" t="s">
        <v>197</v>
      </c>
      <c r="AH424" s="114">
        <v>6.7</v>
      </c>
      <c r="AI424" s="27" t="s">
        <v>170</v>
      </c>
      <c r="AJ424" s="26">
        <v>26.4</v>
      </c>
      <c r="AK424" s="27"/>
      <c r="AL424" s="26"/>
      <c r="AM424" s="27"/>
      <c r="AN424" s="26"/>
      <c r="AO424" s="27"/>
      <c r="AP424" s="26"/>
      <c r="AQ424" s="113" t="s">
        <v>204</v>
      </c>
      <c r="AR424" s="114">
        <v>4</v>
      </c>
      <c r="AS424" s="27"/>
      <c r="AT424" s="26"/>
    </row>
    <row r="425" spans="1:46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 t="s">
        <v>170</v>
      </c>
      <c r="AH425" s="26">
        <v>26.4</v>
      </c>
      <c r="AI425" s="27" t="s">
        <v>173</v>
      </c>
      <c r="AJ425" s="26">
        <v>27.1</v>
      </c>
      <c r="AK425" s="27"/>
      <c r="AL425" s="26"/>
      <c r="AM425" s="27"/>
      <c r="AN425" s="26"/>
      <c r="AO425" s="27"/>
      <c r="AP425" s="26"/>
      <c r="AQ425" s="27" t="s">
        <v>170</v>
      </c>
      <c r="AR425" s="26">
        <v>26.4</v>
      </c>
      <c r="AS425" s="27"/>
      <c r="AT425" s="26"/>
    </row>
    <row r="426" spans="1:46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 t="s">
        <v>173</v>
      </c>
      <c r="AR426" s="26">
        <v>27.1</v>
      </c>
      <c r="AS426" s="27"/>
      <c r="AT426" s="26"/>
    </row>
    <row r="427" spans="1:46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</row>
    <row r="428" spans="1:46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>
        <f>SUM(H418:H427)</f>
        <v>330.09999999999997</v>
      </c>
      <c r="I428" s="18"/>
      <c r="J428" s="15">
        <f>SUM(J418:J427)</f>
        <v>319.5</v>
      </c>
      <c r="K428" s="17"/>
      <c r="L428" s="15">
        <f>SUM(L418:L427)</f>
        <v>425.3</v>
      </c>
      <c r="M428" s="17"/>
      <c r="N428" s="15">
        <f>SUM(N418:N427)</f>
        <v>431.6</v>
      </c>
      <c r="O428" s="17"/>
      <c r="P428" s="15">
        <f>SUM(P418:P427)</f>
        <v>394.9</v>
      </c>
      <c r="Q428" s="17"/>
      <c r="R428" s="15">
        <f>SUM(R418:R427)</f>
        <v>374.6</v>
      </c>
      <c r="S428" s="17"/>
      <c r="T428" s="15">
        <f>SUM(T418:T427)</f>
        <v>248.59999999999997</v>
      </c>
      <c r="U428" s="17"/>
      <c r="V428" s="15">
        <f>SUM(V418:V427)</f>
        <v>393.9</v>
      </c>
      <c r="W428" s="17"/>
      <c r="X428" s="15">
        <f>SUM(X418:X427)</f>
        <v>297.09999999999997</v>
      </c>
      <c r="Y428" s="17"/>
      <c r="Z428" s="15">
        <f>SUM(Z418:Z427)</f>
        <v>346.4</v>
      </c>
      <c r="AA428" s="17"/>
      <c r="AB428" s="15">
        <f>SUM(AB418:AB427)</f>
        <v>353.19999999999993</v>
      </c>
      <c r="AC428" s="17"/>
      <c r="AD428" s="15">
        <f>SUM(AD418:AD427)</f>
        <v>394.9</v>
      </c>
      <c r="AE428" s="17"/>
      <c r="AF428" s="15">
        <f>SUM(AF418:AF427)</f>
        <v>385</v>
      </c>
      <c r="AG428" s="17"/>
      <c r="AH428" s="15">
        <f>SUM(AH418:AH427)</f>
        <v>446.09999999999997</v>
      </c>
      <c r="AI428" s="17"/>
      <c r="AJ428" s="15">
        <f>SUM(AJ418:AJ427)</f>
        <v>477.6</v>
      </c>
      <c r="AK428" s="17"/>
      <c r="AL428" s="15">
        <f>SUM(AL418:AL427)</f>
        <v>384.5</v>
      </c>
      <c r="AM428" s="18"/>
      <c r="AN428" s="15">
        <f>SUM(AN418:AN427)</f>
        <v>310.5</v>
      </c>
      <c r="AO428" s="18"/>
      <c r="AP428" s="15">
        <f>SUM(AP418:AP427)</f>
        <v>318.60000000000002</v>
      </c>
      <c r="AQ428" s="17"/>
      <c r="AR428" s="15">
        <f>SUM(AR418:AR427)</f>
        <v>540.5</v>
      </c>
      <c r="AS428" s="17"/>
      <c r="AT428" s="15">
        <f>SUM(AT418:AT427)</f>
        <v>319.29999999999995</v>
      </c>
    </row>
    <row r="429" spans="1:46" x14ac:dyDescent="0.2">
      <c r="A429" s="12"/>
      <c r="B429" s="13"/>
      <c r="C429" s="14"/>
      <c r="E429" s="27"/>
      <c r="F429" s="26"/>
      <c r="G429" s="27"/>
      <c r="H429" s="26"/>
      <c r="I429" s="28"/>
      <c r="J429" s="26"/>
      <c r="K429" s="27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8"/>
      <c r="AN429" s="26"/>
      <c r="AO429" s="28"/>
      <c r="AP429" s="26"/>
      <c r="AQ429" s="27"/>
      <c r="AR429" s="26"/>
      <c r="AS429" s="27"/>
      <c r="AT429" s="26"/>
    </row>
    <row r="430" spans="1:46" s="16" customFormat="1" x14ac:dyDescent="0.2">
      <c r="A430" s="12"/>
      <c r="B430" s="13"/>
      <c r="C430" s="14"/>
      <c r="E430" s="113" t="s">
        <v>190</v>
      </c>
      <c r="F430" s="114">
        <v>8.9</v>
      </c>
      <c r="G430" s="27" t="s">
        <v>169</v>
      </c>
      <c r="H430" s="26">
        <v>34.5</v>
      </c>
      <c r="I430" s="27" t="s">
        <v>170</v>
      </c>
      <c r="J430" s="26">
        <v>28.5</v>
      </c>
      <c r="K430" s="27" t="s">
        <v>169</v>
      </c>
      <c r="L430" s="26">
        <v>34.5</v>
      </c>
      <c r="M430" s="27" t="s">
        <v>169</v>
      </c>
      <c r="N430" s="26">
        <v>34.5</v>
      </c>
      <c r="O430" s="113" t="s">
        <v>190</v>
      </c>
      <c r="P430" s="114">
        <v>8.9</v>
      </c>
      <c r="Q430" s="27" t="s">
        <v>169</v>
      </c>
      <c r="R430" s="26">
        <v>34.5</v>
      </c>
      <c r="S430" s="27" t="s">
        <v>169</v>
      </c>
      <c r="T430" s="26">
        <v>34.5</v>
      </c>
      <c r="U430" s="27" t="s">
        <v>169</v>
      </c>
      <c r="V430" s="26">
        <v>34.5</v>
      </c>
      <c r="W430" s="27" t="s">
        <v>169</v>
      </c>
      <c r="X430" s="26">
        <v>34.5</v>
      </c>
      <c r="Y430" s="27" t="s">
        <v>169</v>
      </c>
      <c r="Z430" s="26">
        <v>34.5</v>
      </c>
      <c r="AA430" s="113" t="s">
        <v>190</v>
      </c>
      <c r="AB430" s="114">
        <v>8.9</v>
      </c>
      <c r="AC430" s="27" t="s">
        <v>169</v>
      </c>
      <c r="AD430" s="26">
        <v>34.5</v>
      </c>
      <c r="AE430" s="113" t="s">
        <v>189</v>
      </c>
      <c r="AF430" s="114">
        <v>7.5</v>
      </c>
      <c r="AG430" s="27" t="s">
        <v>169</v>
      </c>
      <c r="AH430" s="26">
        <v>34.5</v>
      </c>
      <c r="AI430" s="27" t="s">
        <v>169</v>
      </c>
      <c r="AJ430" s="26">
        <v>34.5</v>
      </c>
      <c r="AK430" s="27" t="s">
        <v>169</v>
      </c>
      <c r="AL430" s="26">
        <v>34.5</v>
      </c>
      <c r="AM430" s="27" t="s">
        <v>169</v>
      </c>
      <c r="AN430" s="26">
        <v>34.5</v>
      </c>
      <c r="AO430" s="27" t="s">
        <v>169</v>
      </c>
      <c r="AP430" s="26">
        <v>34.5</v>
      </c>
      <c r="AQ430" s="27" t="s">
        <v>169</v>
      </c>
      <c r="AR430" s="26">
        <v>34.5</v>
      </c>
      <c r="AS430" s="27" t="s">
        <v>169</v>
      </c>
      <c r="AT430" s="26">
        <v>34.5</v>
      </c>
    </row>
    <row r="431" spans="1:46" s="16" customFormat="1" x14ac:dyDescent="0.2">
      <c r="A431" s="12"/>
      <c r="B431" s="13"/>
      <c r="C431" s="14"/>
      <c r="E431" s="115" t="s">
        <v>170</v>
      </c>
      <c r="F431" s="116">
        <v>64.099999999999994</v>
      </c>
      <c r="G431" s="113" t="s">
        <v>190</v>
      </c>
      <c r="H431" s="114">
        <v>8.9</v>
      </c>
      <c r="I431" s="27" t="s">
        <v>173</v>
      </c>
      <c r="J431" s="26">
        <v>30.8</v>
      </c>
      <c r="K431" s="113" t="s">
        <v>190</v>
      </c>
      <c r="L431" s="114">
        <v>8.9</v>
      </c>
      <c r="M431" s="113" t="s">
        <v>190</v>
      </c>
      <c r="N431" s="114">
        <v>8.9</v>
      </c>
      <c r="O431" s="27" t="s">
        <v>170</v>
      </c>
      <c r="P431" s="26">
        <v>28.5</v>
      </c>
      <c r="Q431" s="113" t="s">
        <v>241</v>
      </c>
      <c r="R431" s="114">
        <v>6.8</v>
      </c>
      <c r="S431" s="27"/>
      <c r="T431" s="26"/>
      <c r="U431" s="113" t="s">
        <v>190</v>
      </c>
      <c r="V431" s="114">
        <v>8.9</v>
      </c>
      <c r="W431" s="27" t="s">
        <v>170</v>
      </c>
      <c r="X431" s="26">
        <v>28.5</v>
      </c>
      <c r="Y431" s="27" t="s">
        <v>170</v>
      </c>
      <c r="Z431" s="26">
        <v>28.5</v>
      </c>
      <c r="AA431" s="27" t="s">
        <v>170</v>
      </c>
      <c r="AB431" s="26">
        <v>28.5</v>
      </c>
      <c r="AC431" s="113" t="s">
        <v>190</v>
      </c>
      <c r="AD431" s="114">
        <v>8.9</v>
      </c>
      <c r="AE431" s="27" t="s">
        <v>170</v>
      </c>
      <c r="AF431" s="26">
        <v>28.5</v>
      </c>
      <c r="AG431" s="113" t="s">
        <v>190</v>
      </c>
      <c r="AH431" s="114">
        <v>8.9</v>
      </c>
      <c r="AI431" s="27" t="s">
        <v>170</v>
      </c>
      <c r="AJ431" s="26">
        <v>28.5</v>
      </c>
      <c r="AK431" s="113" t="s">
        <v>190</v>
      </c>
      <c r="AL431" s="114">
        <v>8.9</v>
      </c>
      <c r="AM431" s="27" t="s">
        <v>288</v>
      </c>
      <c r="AN431" s="26">
        <v>25.7</v>
      </c>
      <c r="AO431" s="113" t="s">
        <v>190</v>
      </c>
      <c r="AP431" s="114">
        <v>8.9</v>
      </c>
      <c r="AQ431" s="113" t="s">
        <v>190</v>
      </c>
      <c r="AR431" s="114">
        <v>8.9</v>
      </c>
      <c r="AS431" s="113" t="s">
        <v>190</v>
      </c>
      <c r="AT431" s="114">
        <v>8.9</v>
      </c>
    </row>
    <row r="432" spans="1:46" s="16" customFormat="1" x14ac:dyDescent="0.2">
      <c r="A432" s="12"/>
      <c r="B432" s="13"/>
      <c r="C432" s="14"/>
      <c r="E432" s="27"/>
      <c r="F432" s="26"/>
      <c r="G432" s="27" t="s">
        <v>170</v>
      </c>
      <c r="H432" s="26">
        <v>28.5</v>
      </c>
      <c r="I432" s="27"/>
      <c r="J432" s="26"/>
      <c r="K432" s="27" t="s">
        <v>170</v>
      </c>
      <c r="L432" s="26">
        <v>28.5</v>
      </c>
      <c r="M432" s="27" t="s">
        <v>170</v>
      </c>
      <c r="N432" s="26">
        <v>28.5</v>
      </c>
      <c r="O432" s="27" t="s">
        <v>173</v>
      </c>
      <c r="P432" s="26">
        <v>30.8</v>
      </c>
      <c r="Q432" s="113" t="s">
        <v>189</v>
      </c>
      <c r="R432" s="114">
        <v>7.5</v>
      </c>
      <c r="S432" s="27"/>
      <c r="T432" s="26"/>
      <c r="U432" s="27" t="s">
        <v>170</v>
      </c>
      <c r="V432" s="26">
        <v>28.5</v>
      </c>
      <c r="W432" s="27"/>
      <c r="X432" s="26"/>
      <c r="Y432" s="27"/>
      <c r="Z432" s="26"/>
      <c r="AA432" s="27"/>
      <c r="AB432" s="26"/>
      <c r="AC432" s="27" t="s">
        <v>170</v>
      </c>
      <c r="AD432" s="26">
        <v>28.5</v>
      </c>
      <c r="AE432" s="27"/>
      <c r="AF432" s="26"/>
      <c r="AG432" s="27" t="s">
        <v>170</v>
      </c>
      <c r="AH432" s="26">
        <v>28.5</v>
      </c>
      <c r="AI432" s="27" t="s">
        <v>173</v>
      </c>
      <c r="AJ432" s="26">
        <v>30.8</v>
      </c>
      <c r="AK432" s="27" t="s">
        <v>170</v>
      </c>
      <c r="AL432" s="26">
        <v>28.5</v>
      </c>
      <c r="AM432" s="27"/>
      <c r="AN432" s="26"/>
      <c r="AO432" s="27" t="s">
        <v>288</v>
      </c>
      <c r="AP432" s="26">
        <v>25.7</v>
      </c>
      <c r="AQ432" s="27" t="s">
        <v>170</v>
      </c>
      <c r="AR432" s="26">
        <v>28.5</v>
      </c>
      <c r="AS432" s="27"/>
      <c r="AT432" s="26"/>
    </row>
    <row r="433" spans="1:46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 t="s">
        <v>173</v>
      </c>
      <c r="L433" s="26">
        <v>30.8</v>
      </c>
      <c r="M433" s="27" t="s">
        <v>173</v>
      </c>
      <c r="N433" s="26">
        <v>30.8</v>
      </c>
      <c r="O433" s="27" t="s">
        <v>288</v>
      </c>
      <c r="P433" s="26">
        <v>25.7</v>
      </c>
      <c r="Q433" s="27"/>
      <c r="R433" s="26"/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 t="s">
        <v>173</v>
      </c>
      <c r="AR433" s="26">
        <v>30.8</v>
      </c>
      <c r="AS433" s="27"/>
      <c r="AT433" s="26"/>
    </row>
    <row r="434" spans="1:46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</row>
    <row r="435" spans="1:46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>
        <f>SUM(H428:H434)</f>
        <v>401.99999999999994</v>
      </c>
      <c r="I435" s="18"/>
      <c r="J435" s="15">
        <f>SUM(J428:J434)</f>
        <v>378.8</v>
      </c>
      <c r="K435" s="17"/>
      <c r="L435" s="15">
        <f>SUM(L428:L434)</f>
        <v>528</v>
      </c>
      <c r="M435" s="17"/>
      <c r="N435" s="15">
        <f>SUM(N428:N434)</f>
        <v>534.29999999999995</v>
      </c>
      <c r="O435" s="17"/>
      <c r="P435" s="15">
        <f>SUM(P428:P434)</f>
        <v>488.79999999999995</v>
      </c>
      <c r="Q435" s="17"/>
      <c r="R435" s="15">
        <f>SUM(R428:R434)</f>
        <v>423.40000000000003</v>
      </c>
      <c r="S435" s="17"/>
      <c r="T435" s="15">
        <f>SUM(T428:T434)</f>
        <v>283.09999999999997</v>
      </c>
      <c r="U435" s="17"/>
      <c r="V435" s="15">
        <f>SUM(V428:V434)</f>
        <v>465.79999999999995</v>
      </c>
      <c r="W435" s="17"/>
      <c r="X435" s="15">
        <f>SUM(X428:X434)</f>
        <v>360.09999999999997</v>
      </c>
      <c r="Y435" s="17"/>
      <c r="Z435" s="15">
        <f>SUM(Z428:Z434)</f>
        <v>409.4</v>
      </c>
      <c r="AA435" s="17"/>
      <c r="AB435" s="15">
        <f>SUM(AB428:AB434)</f>
        <v>390.59999999999991</v>
      </c>
      <c r="AC435" s="17"/>
      <c r="AD435" s="15">
        <f>SUM(AD428:AD434)</f>
        <v>466.79999999999995</v>
      </c>
      <c r="AE435" s="17"/>
      <c r="AF435" s="15">
        <f>SUM(AF428:AF434)</f>
        <v>421</v>
      </c>
      <c r="AG435" s="17"/>
      <c r="AH435" s="15">
        <f>SUM(AH428:AH434)</f>
        <v>518</v>
      </c>
      <c r="AI435" s="17"/>
      <c r="AJ435" s="15">
        <f>SUM(AJ428:AJ434)</f>
        <v>571.4</v>
      </c>
      <c r="AK435" s="17"/>
      <c r="AL435" s="15">
        <f>SUM(AL428:AL434)</f>
        <v>456.4</v>
      </c>
      <c r="AM435" s="18"/>
      <c r="AN435" s="15">
        <f>SUM(AN428:AN434)</f>
        <v>370.7</v>
      </c>
      <c r="AO435" s="18"/>
      <c r="AP435" s="15">
        <f>SUM(AP428:AP434)</f>
        <v>387.7</v>
      </c>
      <c r="AQ435" s="17"/>
      <c r="AR435" s="15">
        <f>SUM(AR428:AR434)</f>
        <v>643.19999999999993</v>
      </c>
      <c r="AS435" s="17"/>
      <c r="AT435" s="15">
        <f>SUM(AT428:AT434)</f>
        <v>362.69999999999993</v>
      </c>
    </row>
    <row r="436" spans="1:46" ht="13.5" customHeight="1" x14ac:dyDescent="0.2">
      <c r="A436" s="12"/>
      <c r="B436" s="13"/>
      <c r="C436" s="14"/>
      <c r="E436" s="27"/>
      <c r="F436" s="26"/>
      <c r="G436" s="27"/>
      <c r="H436" s="26"/>
      <c r="I436" s="28"/>
      <c r="J436" s="26"/>
      <c r="K436" s="27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8"/>
      <c r="AN436" s="26"/>
      <c r="AO436" s="28"/>
      <c r="AP436" s="26"/>
      <c r="AQ436" s="27"/>
      <c r="AR436" s="26"/>
      <c r="AS436" s="27"/>
      <c r="AT436" s="26"/>
    </row>
    <row r="437" spans="1:46" s="16" customFormat="1" x14ac:dyDescent="0.2">
      <c r="A437" s="12"/>
      <c r="B437" s="13"/>
      <c r="C437" s="14"/>
      <c r="E437" s="27" t="s">
        <v>170</v>
      </c>
      <c r="F437" s="26">
        <v>31.9</v>
      </c>
      <c r="G437" s="115" t="s">
        <v>169</v>
      </c>
      <c r="H437" s="116">
        <v>68.3</v>
      </c>
      <c r="I437" s="27" t="s">
        <v>170</v>
      </c>
      <c r="J437" s="26">
        <v>31.9</v>
      </c>
      <c r="K437" s="27" t="s">
        <v>169</v>
      </c>
      <c r="L437" s="26">
        <v>27.3</v>
      </c>
      <c r="M437" s="27" t="s">
        <v>169</v>
      </c>
      <c r="N437" s="26">
        <v>27.3</v>
      </c>
      <c r="O437" s="27" t="s">
        <v>170</v>
      </c>
      <c r="P437" s="26">
        <v>31.9</v>
      </c>
      <c r="Q437" s="115" t="s">
        <v>169</v>
      </c>
      <c r="R437" s="116">
        <v>68.3</v>
      </c>
      <c r="S437" s="115" t="s">
        <v>169</v>
      </c>
      <c r="T437" s="116">
        <v>68.3</v>
      </c>
      <c r="U437" s="27" t="s">
        <v>169</v>
      </c>
      <c r="V437" s="26">
        <v>27.3</v>
      </c>
      <c r="W437" s="27" t="s">
        <v>169</v>
      </c>
      <c r="X437" s="26">
        <v>27.3</v>
      </c>
      <c r="Y437" s="115" t="s">
        <v>169</v>
      </c>
      <c r="Z437" s="116">
        <v>68.3</v>
      </c>
      <c r="AA437" s="27" t="s">
        <v>170</v>
      </c>
      <c r="AB437" s="26">
        <v>31.9</v>
      </c>
      <c r="AC437" s="27" t="s">
        <v>169</v>
      </c>
      <c r="AD437" s="26">
        <v>27.3</v>
      </c>
      <c r="AE437" s="115" t="s">
        <v>170</v>
      </c>
      <c r="AF437" s="116">
        <v>79.7</v>
      </c>
      <c r="AG437" s="27" t="s">
        <v>169</v>
      </c>
      <c r="AH437" s="26">
        <v>27.3</v>
      </c>
      <c r="AI437" s="27" t="s">
        <v>169</v>
      </c>
      <c r="AJ437" s="26">
        <v>27.3</v>
      </c>
      <c r="AK437" s="115" t="s">
        <v>169</v>
      </c>
      <c r="AL437" s="116">
        <v>68.3</v>
      </c>
      <c r="AM437" s="27" t="s">
        <v>169</v>
      </c>
      <c r="AN437" s="26">
        <v>27.3</v>
      </c>
      <c r="AO437" s="27" t="s">
        <v>169</v>
      </c>
      <c r="AP437" s="26">
        <v>27.3</v>
      </c>
      <c r="AQ437" s="115" t="s">
        <v>169</v>
      </c>
      <c r="AR437" s="116">
        <v>68.3</v>
      </c>
      <c r="AS437" s="115" t="s">
        <v>169</v>
      </c>
      <c r="AT437" s="116">
        <v>68.3</v>
      </c>
    </row>
    <row r="438" spans="1:46" s="16" customFormat="1" x14ac:dyDescent="0.2">
      <c r="A438" s="12"/>
      <c r="B438" s="13"/>
      <c r="C438" s="14"/>
      <c r="E438" s="27"/>
      <c r="F438" s="26"/>
      <c r="G438" s="27" t="s">
        <v>170</v>
      </c>
      <c r="H438" s="26">
        <v>31.9</v>
      </c>
      <c r="I438" s="113" t="s">
        <v>173</v>
      </c>
      <c r="J438" s="114">
        <v>7.8</v>
      </c>
      <c r="K438" s="27" t="s">
        <v>170</v>
      </c>
      <c r="L438" s="26">
        <v>31.9</v>
      </c>
      <c r="M438" s="27" t="s">
        <v>170</v>
      </c>
      <c r="N438" s="26">
        <v>31.9</v>
      </c>
      <c r="O438" s="113" t="s">
        <v>173</v>
      </c>
      <c r="P438" s="114">
        <v>7.8</v>
      </c>
      <c r="Q438" s="27"/>
      <c r="R438" s="26"/>
      <c r="S438" s="27"/>
      <c r="T438" s="26"/>
      <c r="U438" s="27" t="s">
        <v>170</v>
      </c>
      <c r="V438" s="26">
        <v>31.9</v>
      </c>
      <c r="W438" s="27" t="s">
        <v>170</v>
      </c>
      <c r="X438" s="26">
        <v>31.9</v>
      </c>
      <c r="Y438" s="27" t="s">
        <v>170</v>
      </c>
      <c r="Z438" s="26">
        <v>31.9</v>
      </c>
      <c r="AA438" s="27"/>
      <c r="AB438" s="26"/>
      <c r="AC438" s="27" t="s">
        <v>170</v>
      </c>
      <c r="AD438" s="26">
        <v>31.9</v>
      </c>
      <c r="AE438" s="27"/>
      <c r="AF438" s="26"/>
      <c r="AG438" s="27" t="s">
        <v>170</v>
      </c>
      <c r="AH438" s="26">
        <v>31.9</v>
      </c>
      <c r="AI438" s="115" t="s">
        <v>170</v>
      </c>
      <c r="AJ438" s="116">
        <v>79.7</v>
      </c>
      <c r="AK438" s="27" t="s">
        <v>170</v>
      </c>
      <c r="AL438" s="26">
        <v>31.9</v>
      </c>
      <c r="AM438" s="113" t="s">
        <v>288</v>
      </c>
      <c r="AN438" s="114">
        <v>3.6</v>
      </c>
      <c r="AO438" s="113" t="s">
        <v>288</v>
      </c>
      <c r="AP438" s="114">
        <v>3.6</v>
      </c>
      <c r="AQ438" s="27" t="s">
        <v>170</v>
      </c>
      <c r="AR438" s="26">
        <v>31.9</v>
      </c>
      <c r="AS438" s="27"/>
      <c r="AT438" s="26"/>
    </row>
    <row r="439" spans="1:46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113" t="s">
        <v>173</v>
      </c>
      <c r="L439" s="114">
        <v>7.8</v>
      </c>
      <c r="M439" s="113" t="s">
        <v>173</v>
      </c>
      <c r="N439" s="114">
        <v>7.8</v>
      </c>
      <c r="O439" s="113" t="s">
        <v>288</v>
      </c>
      <c r="P439" s="114">
        <v>3.6</v>
      </c>
      <c r="Q439" s="27"/>
      <c r="R439" s="26"/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113" t="s">
        <v>173</v>
      </c>
      <c r="AJ439" s="114">
        <v>7.8</v>
      </c>
      <c r="AK439" s="27"/>
      <c r="AL439" s="26"/>
      <c r="AM439" s="27"/>
      <c r="AN439" s="26"/>
      <c r="AO439" s="27"/>
      <c r="AP439" s="26"/>
      <c r="AQ439" s="113" t="s">
        <v>173</v>
      </c>
      <c r="AR439" s="114">
        <v>7.8</v>
      </c>
      <c r="AS439" s="27"/>
      <c r="AT439" s="26"/>
    </row>
    <row r="440" spans="1:46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</row>
    <row r="441" spans="1:46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</row>
    <row r="442" spans="1:46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>
        <f>SUM(H435:H441)</f>
        <v>502.19999999999993</v>
      </c>
      <c r="I442" s="18"/>
      <c r="J442" s="15">
        <f>SUM(J435:J441)</f>
        <v>418.5</v>
      </c>
      <c r="K442" s="17"/>
      <c r="L442" s="15">
        <f>SUM(L435:L441)</f>
        <v>594.99999999999989</v>
      </c>
      <c r="M442" s="17"/>
      <c r="N442" s="15">
        <f>SUM(N435:N441)</f>
        <v>601.29999999999984</v>
      </c>
      <c r="O442" s="17"/>
      <c r="P442" s="15">
        <f>SUM(P435:P441)</f>
        <v>532.09999999999991</v>
      </c>
      <c r="Q442" s="17"/>
      <c r="R442" s="15">
        <f>SUM(R435:R441)</f>
        <v>491.70000000000005</v>
      </c>
      <c r="S442" s="17"/>
      <c r="T442" s="15">
        <f>SUM(T435:T441)</f>
        <v>351.4</v>
      </c>
      <c r="U442" s="17"/>
      <c r="V442" s="15">
        <f>SUM(V435:V441)</f>
        <v>525</v>
      </c>
      <c r="W442" s="17"/>
      <c r="X442" s="15">
        <f>SUM(X435:X441)</f>
        <v>419.29999999999995</v>
      </c>
      <c r="Y442" s="17"/>
      <c r="Z442" s="15">
        <f>SUM(Z435:Z441)</f>
        <v>509.59999999999997</v>
      </c>
      <c r="AA442" s="17"/>
      <c r="AB442" s="15">
        <f>SUM(AB435:AB441)</f>
        <v>422.49999999999989</v>
      </c>
      <c r="AC442" s="17"/>
      <c r="AD442" s="15">
        <f>SUM(AD435:AD441)</f>
        <v>526</v>
      </c>
      <c r="AE442" s="17"/>
      <c r="AF442" s="15">
        <f>SUM(AF435:AF441)</f>
        <v>500.7</v>
      </c>
      <c r="AG442" s="17"/>
      <c r="AH442" s="15">
        <f>SUM(AH435:AH441)</f>
        <v>577.19999999999993</v>
      </c>
      <c r="AI442" s="17"/>
      <c r="AJ442" s="15">
        <f>SUM(AJ435:AJ441)</f>
        <v>686.19999999999993</v>
      </c>
      <c r="AK442" s="17"/>
      <c r="AL442" s="15">
        <f>SUM(AL435:AL441)</f>
        <v>556.59999999999991</v>
      </c>
      <c r="AM442" s="18"/>
      <c r="AN442" s="15">
        <f>SUM(AN435:AN441)</f>
        <v>401.6</v>
      </c>
      <c r="AO442" s="18"/>
      <c r="AP442" s="15">
        <f>SUM(AP435:AP441)</f>
        <v>418.6</v>
      </c>
      <c r="AQ442" s="17"/>
      <c r="AR442" s="15">
        <f>SUM(AR435:AR441)</f>
        <v>751.19999999999982</v>
      </c>
      <c r="AS442" s="17"/>
      <c r="AT442" s="15">
        <f>SUM(AT435:AT441)</f>
        <v>430.99999999999994</v>
      </c>
    </row>
    <row r="443" spans="1:46" x14ac:dyDescent="0.2">
      <c r="A443" s="12"/>
      <c r="B443" s="13"/>
      <c r="C443" s="14"/>
      <c r="E443" s="27"/>
      <c r="F443" s="26"/>
      <c r="G443" s="27"/>
      <c r="H443" s="26"/>
      <c r="I443" s="28"/>
      <c r="J443" s="26"/>
      <c r="K443" s="27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8"/>
      <c r="AN443" s="26"/>
      <c r="AO443" s="28"/>
      <c r="AP443" s="26"/>
      <c r="AQ443" s="27"/>
      <c r="AR443" s="26"/>
      <c r="AS443" s="27"/>
      <c r="AT443" s="26"/>
    </row>
    <row r="444" spans="1:46" s="16" customFormat="1" x14ac:dyDescent="0.2">
      <c r="A444" s="12"/>
      <c r="B444" s="13"/>
      <c r="C444" s="14"/>
      <c r="E444" s="117" t="s">
        <v>170</v>
      </c>
      <c r="F444" s="118">
        <v>50.3</v>
      </c>
      <c r="G444" s="113" t="s">
        <v>169</v>
      </c>
      <c r="H444" s="114">
        <v>7.1</v>
      </c>
      <c r="I444" s="117" t="s">
        <v>170</v>
      </c>
      <c r="J444" s="118">
        <v>103.3</v>
      </c>
      <c r="K444" s="113" t="s">
        <v>169</v>
      </c>
      <c r="L444" s="114">
        <v>7.1</v>
      </c>
      <c r="M444" s="113" t="s">
        <v>169</v>
      </c>
      <c r="N444" s="114">
        <v>7.1</v>
      </c>
      <c r="O444" s="117" t="s">
        <v>170</v>
      </c>
      <c r="P444" s="118">
        <v>103.3</v>
      </c>
      <c r="Q444" s="113" t="s">
        <v>169</v>
      </c>
      <c r="R444" s="114">
        <v>7.1</v>
      </c>
      <c r="S444" s="113" t="s">
        <v>169</v>
      </c>
      <c r="T444" s="114">
        <v>7.1</v>
      </c>
      <c r="U444" s="113" t="s">
        <v>169</v>
      </c>
      <c r="V444" s="114">
        <v>7.1</v>
      </c>
      <c r="W444" s="113" t="s">
        <v>169</v>
      </c>
      <c r="X444" s="114">
        <v>7.1</v>
      </c>
      <c r="Y444" s="113" t="s">
        <v>169</v>
      </c>
      <c r="Z444" s="114">
        <v>7.1</v>
      </c>
      <c r="AA444" s="117" t="s">
        <v>170</v>
      </c>
      <c r="AB444" s="118">
        <v>103.3</v>
      </c>
      <c r="AC444" s="113" t="s">
        <v>169</v>
      </c>
      <c r="AD444" s="114">
        <v>7.1</v>
      </c>
      <c r="AE444" s="117" t="s">
        <v>170</v>
      </c>
      <c r="AF444" s="118">
        <v>50.3</v>
      </c>
      <c r="AG444" s="113" t="s">
        <v>169</v>
      </c>
      <c r="AH444" s="114">
        <v>7.1</v>
      </c>
      <c r="AI444" s="113" t="s">
        <v>169</v>
      </c>
      <c r="AJ444" s="114">
        <v>7.1</v>
      </c>
      <c r="AK444" s="113" t="s">
        <v>169</v>
      </c>
      <c r="AL444" s="114">
        <v>7.1</v>
      </c>
      <c r="AM444" s="113" t="s">
        <v>169</v>
      </c>
      <c r="AN444" s="114">
        <v>7.1</v>
      </c>
      <c r="AO444" s="113" t="s">
        <v>169</v>
      </c>
      <c r="AP444" s="114">
        <v>19.5</v>
      </c>
      <c r="AQ444" s="113" t="s">
        <v>169</v>
      </c>
      <c r="AR444" s="114">
        <v>7.1</v>
      </c>
      <c r="AS444" s="113" t="s">
        <v>169</v>
      </c>
      <c r="AT444" s="114">
        <v>7.1</v>
      </c>
    </row>
    <row r="445" spans="1:46" s="16" customFormat="1" x14ac:dyDescent="0.2">
      <c r="A445" s="12"/>
      <c r="B445" s="13"/>
      <c r="C445" s="14"/>
      <c r="E445" s="27"/>
      <c r="F445" s="26"/>
      <c r="G445" s="117" t="s">
        <v>170</v>
      </c>
      <c r="H445" s="118">
        <v>50.3</v>
      </c>
      <c r="I445" s="27"/>
      <c r="J445" s="26"/>
      <c r="K445" s="117" t="s">
        <v>170</v>
      </c>
      <c r="L445" s="118">
        <v>103.3</v>
      </c>
      <c r="M445" s="117" t="s">
        <v>170</v>
      </c>
      <c r="N445" s="118">
        <v>103.3</v>
      </c>
      <c r="O445" s="27"/>
      <c r="P445" s="26"/>
      <c r="Q445" s="27"/>
      <c r="R445" s="26"/>
      <c r="S445" s="27"/>
      <c r="T445" s="26"/>
      <c r="U445" s="117" t="s">
        <v>170</v>
      </c>
      <c r="V445" s="118">
        <v>103.3</v>
      </c>
      <c r="W445" s="117" t="s">
        <v>170</v>
      </c>
      <c r="X445" s="118">
        <v>103.3</v>
      </c>
      <c r="Y445" s="117" t="s">
        <v>170</v>
      </c>
      <c r="Z445" s="118">
        <v>50.3</v>
      </c>
      <c r="AA445" s="27"/>
      <c r="AB445" s="26"/>
      <c r="AC445" s="117" t="s">
        <v>170</v>
      </c>
      <c r="AD445" s="118">
        <v>103.3</v>
      </c>
      <c r="AE445" s="27"/>
      <c r="AF445" s="26"/>
      <c r="AG445" s="117" t="s">
        <v>170</v>
      </c>
      <c r="AH445" s="118">
        <v>103.3</v>
      </c>
      <c r="AI445" s="117" t="s">
        <v>170</v>
      </c>
      <c r="AJ445" s="118">
        <v>50.3</v>
      </c>
      <c r="AK445" s="117" t="s">
        <v>170</v>
      </c>
      <c r="AL445" s="118">
        <v>50.3</v>
      </c>
      <c r="AM445" s="27"/>
      <c r="AN445" s="26"/>
      <c r="AO445" s="27"/>
      <c r="AP445" s="26"/>
      <c r="AQ445" s="117" t="s">
        <v>170</v>
      </c>
      <c r="AR445" s="118">
        <v>50.3</v>
      </c>
      <c r="AS445" s="27"/>
      <c r="AT445" s="26"/>
    </row>
    <row r="446" spans="1:46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</row>
    <row r="447" spans="1:46" s="10" customFormat="1" ht="12.75" x14ac:dyDescent="0.2">
      <c r="A447" s="19"/>
      <c r="B447" s="20"/>
      <c r="C447" s="22" t="s">
        <v>47</v>
      </c>
      <c r="D447" s="23"/>
      <c r="E447" s="24"/>
      <c r="F447" s="25">
        <f t="shared" ref="F447" si="40">SUM(F440:F446)</f>
        <v>442.7999999999999</v>
      </c>
      <c r="G447" s="24"/>
      <c r="H447" s="25">
        <f t="shared" ref="H447" si="41">SUM(H440:H446)</f>
        <v>559.59999999999991</v>
      </c>
      <c r="I447" s="24"/>
      <c r="J447" s="25">
        <f t="shared" ref="J447" si="42">SUM(J440:J446)</f>
        <v>521.79999999999995</v>
      </c>
      <c r="K447" s="24"/>
      <c r="L447" s="25">
        <f t="shared" ref="L447" si="43">SUM(L440:L446)</f>
        <v>705.39999999999986</v>
      </c>
      <c r="M447" s="24"/>
      <c r="N447" s="25">
        <f t="shared" ref="N447" si="44">SUM(N440:N446)</f>
        <v>711.69999999999982</v>
      </c>
      <c r="O447" s="24"/>
      <c r="P447" s="25">
        <f t="shared" ref="P447" si="45">SUM(P440:P446)</f>
        <v>635.39999999999986</v>
      </c>
      <c r="Q447" s="24"/>
      <c r="R447" s="25">
        <f t="shared" ref="R447" si="46">SUM(R440:R446)</f>
        <v>498.80000000000007</v>
      </c>
      <c r="S447" s="24"/>
      <c r="T447" s="25">
        <f t="shared" ref="T447" si="47">SUM(T440:T446)</f>
        <v>358.5</v>
      </c>
      <c r="U447" s="24"/>
      <c r="V447" s="25">
        <f t="shared" ref="V447" si="48">SUM(V440:V446)</f>
        <v>635.4</v>
      </c>
      <c r="W447" s="24"/>
      <c r="X447" s="25">
        <f t="shared" ref="X447" si="49">SUM(X440:X446)</f>
        <v>529.69999999999993</v>
      </c>
      <c r="Y447" s="24"/>
      <c r="Z447" s="25">
        <f t="shared" ref="Z447" si="50">SUM(Z440:Z446)</f>
        <v>566.99999999999989</v>
      </c>
      <c r="AA447" s="24"/>
      <c r="AB447" s="25">
        <f t="shared" ref="AB447" si="51">SUM(AB440:AB446)</f>
        <v>525.79999999999984</v>
      </c>
      <c r="AC447" s="24"/>
      <c r="AD447" s="25">
        <f t="shared" ref="AD447" si="52">SUM(AD440:AD446)</f>
        <v>636.4</v>
      </c>
      <c r="AE447" s="24"/>
      <c r="AF447" s="25">
        <f t="shared" ref="AF447" si="53">SUM(AF440:AF446)</f>
        <v>551</v>
      </c>
      <c r="AG447" s="24"/>
      <c r="AH447" s="25">
        <f t="shared" ref="AH447" si="54">SUM(AH440:AH446)</f>
        <v>687.59999999999991</v>
      </c>
      <c r="AI447" s="24"/>
      <c r="AJ447" s="25">
        <f t="shared" ref="AJ447" si="55">SUM(AJ440:AJ446)</f>
        <v>743.59999999999991</v>
      </c>
      <c r="AK447" s="24"/>
      <c r="AL447" s="25">
        <f t="shared" ref="AL447" si="56">SUM(AL440:AL446)</f>
        <v>613.99999999999989</v>
      </c>
      <c r="AM447" s="24"/>
      <c r="AN447" s="25">
        <f t="shared" ref="AN447" si="57">SUM(AN440:AN446)</f>
        <v>408.70000000000005</v>
      </c>
      <c r="AO447" s="24"/>
      <c r="AP447" s="25">
        <f t="shared" ref="AP447" si="58">SUM(AP440:AP446)</f>
        <v>438.1</v>
      </c>
      <c r="AQ447" s="24"/>
      <c r="AR447" s="25">
        <f>SUM(AR440:AR446)</f>
        <v>808.5999999999998</v>
      </c>
      <c r="AS447" s="24"/>
      <c r="AT447" s="25">
        <f t="shared" ref="AT447" si="59">SUM(AT440:AT446)</f>
        <v>438.09999999999997</v>
      </c>
    </row>
    <row r="448" spans="1:46" x14ac:dyDescent="0.2">
      <c r="A448" s="12"/>
      <c r="B448" s="13"/>
      <c r="C448" s="14"/>
      <c r="E448" s="29"/>
      <c r="F448" s="30"/>
      <c r="G448" s="29"/>
      <c r="H448" s="30"/>
      <c r="I448" s="31"/>
      <c r="J448" s="30"/>
      <c r="K448" s="29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31"/>
      <c r="AN448" s="30"/>
      <c r="AO448" s="31"/>
      <c r="AP448" s="30"/>
      <c r="AQ448" s="29"/>
      <c r="AR448" s="30"/>
      <c r="AS448" s="29"/>
      <c r="AT448" s="30"/>
    </row>
    <row r="449" spans="1:3" x14ac:dyDescent="0.2">
      <c r="A449" s="12"/>
      <c r="B449" s="13"/>
      <c r="C449" s="14"/>
    </row>
  </sheetData>
  <sortState xmlns:xlrd2="http://schemas.microsoft.com/office/spreadsheetml/2017/richdata2" ref="AO437:AP439">
    <sortCondition ref="AO437:AO4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4"/>
      <c r="B1" s="91" t="s">
        <v>43</v>
      </c>
      <c r="D1" s="95" t="s">
        <v>81</v>
      </c>
      <c r="F1" s="95" t="s">
        <v>82</v>
      </c>
      <c r="H1" s="95" t="s">
        <v>83</v>
      </c>
      <c r="J1" s="95" t="s">
        <v>157</v>
      </c>
    </row>
    <row r="2" spans="1:10" x14ac:dyDescent="0.2">
      <c r="A2" s="97" t="s">
        <v>45</v>
      </c>
      <c r="B2" s="98" t="s">
        <v>46</v>
      </c>
      <c r="D2" s="106" t="s">
        <v>7</v>
      </c>
      <c r="E2" s="36"/>
      <c r="F2" s="107" t="s">
        <v>159</v>
      </c>
      <c r="H2" s="106" t="s">
        <v>7</v>
      </c>
      <c r="J2" s="106" t="s">
        <v>29</v>
      </c>
    </row>
    <row r="3" spans="1:10" x14ac:dyDescent="0.2">
      <c r="A3" s="82">
        <v>500</v>
      </c>
      <c r="B3" s="96" t="s">
        <v>48</v>
      </c>
      <c r="D3" s="107"/>
      <c r="E3" s="36"/>
      <c r="F3" s="107"/>
      <c r="H3" s="107" t="s">
        <v>25</v>
      </c>
      <c r="J3" s="107" t="s">
        <v>31</v>
      </c>
    </row>
    <row r="4" spans="1:10" x14ac:dyDescent="0.2">
      <c r="A4" s="82">
        <v>500</v>
      </c>
      <c r="B4" s="96" t="s">
        <v>49</v>
      </c>
      <c r="D4" s="107" t="s">
        <v>84</v>
      </c>
      <c r="E4" s="36"/>
      <c r="F4" s="107" t="s">
        <v>20</v>
      </c>
      <c r="H4" s="107" t="s">
        <v>238</v>
      </c>
      <c r="J4" s="107" t="s">
        <v>168</v>
      </c>
    </row>
    <row r="5" spans="1:10" x14ac:dyDescent="0.2">
      <c r="A5" s="82">
        <v>500</v>
      </c>
      <c r="B5" s="96" t="s">
        <v>51</v>
      </c>
      <c r="D5" s="107"/>
      <c r="E5" s="36"/>
      <c r="F5" s="107"/>
      <c r="H5" s="107" t="s">
        <v>22</v>
      </c>
      <c r="J5" s="107" t="s">
        <v>31</v>
      </c>
    </row>
    <row r="6" spans="1:10" x14ac:dyDescent="0.2">
      <c r="A6" s="82">
        <v>500</v>
      </c>
      <c r="B6" s="96" t="s">
        <v>50</v>
      </c>
      <c r="D6" s="107" t="s">
        <v>39</v>
      </c>
      <c r="E6" s="36"/>
      <c r="F6" s="107" t="s">
        <v>10</v>
      </c>
      <c r="H6" s="107" t="s">
        <v>20</v>
      </c>
      <c r="J6" s="107" t="s">
        <v>13</v>
      </c>
    </row>
    <row r="7" spans="1:10" x14ac:dyDescent="0.2">
      <c r="A7" s="82">
        <v>500</v>
      </c>
      <c r="B7" s="96" t="s">
        <v>52</v>
      </c>
      <c r="D7" s="107" t="s">
        <v>39</v>
      </c>
      <c r="E7" s="36"/>
      <c r="F7" s="107" t="s">
        <v>20</v>
      </c>
      <c r="H7" s="106" t="s">
        <v>159</v>
      </c>
      <c r="J7" s="106" t="s">
        <v>29</v>
      </c>
    </row>
    <row r="8" spans="1:10" x14ac:dyDescent="0.2">
      <c r="A8" s="82">
        <v>500</v>
      </c>
      <c r="B8" s="96" t="s">
        <v>53</v>
      </c>
      <c r="D8" s="107" t="s">
        <v>32</v>
      </c>
      <c r="E8" s="36"/>
      <c r="F8" s="107" t="s">
        <v>238</v>
      </c>
      <c r="H8" s="106" t="s">
        <v>15</v>
      </c>
      <c r="J8" s="107" t="s">
        <v>22</v>
      </c>
    </row>
    <row r="9" spans="1:10" x14ac:dyDescent="0.2">
      <c r="A9" s="77">
        <v>1000</v>
      </c>
      <c r="B9" s="99" t="s">
        <v>54</v>
      </c>
      <c r="D9" s="107" t="s">
        <v>39</v>
      </c>
      <c r="E9" s="36"/>
      <c r="F9" s="107" t="s">
        <v>159</v>
      </c>
      <c r="H9" s="107" t="s">
        <v>17</v>
      </c>
      <c r="J9" s="107" t="s">
        <v>168</v>
      </c>
    </row>
    <row r="10" spans="1:10" x14ac:dyDescent="0.2">
      <c r="A10" s="77">
        <v>1000</v>
      </c>
      <c r="B10" s="99" t="s">
        <v>55</v>
      </c>
      <c r="D10" s="106" t="s">
        <v>7</v>
      </c>
      <c r="E10" s="36"/>
      <c r="F10" s="107" t="s">
        <v>13</v>
      </c>
      <c r="H10" s="107" t="s">
        <v>28</v>
      </c>
      <c r="J10" s="107" t="s">
        <v>166</v>
      </c>
    </row>
    <row r="11" spans="1:10" x14ac:dyDescent="0.2">
      <c r="A11" s="77">
        <v>1000</v>
      </c>
      <c r="B11" s="99" t="s">
        <v>56</v>
      </c>
      <c r="D11" s="106" t="s">
        <v>7</v>
      </c>
      <c r="E11" s="36"/>
      <c r="F11" s="106" t="s">
        <v>7</v>
      </c>
      <c r="H11" s="106" t="s">
        <v>44</v>
      </c>
      <c r="J11" s="106" t="s">
        <v>159</v>
      </c>
    </row>
    <row r="12" spans="1:10" x14ac:dyDescent="0.2">
      <c r="A12" s="82">
        <v>500</v>
      </c>
      <c r="B12" s="96" t="s">
        <v>57</v>
      </c>
      <c r="D12" s="106" t="s">
        <v>7</v>
      </c>
      <c r="E12" s="36"/>
      <c r="F12" s="107" t="s">
        <v>22</v>
      </c>
      <c r="H12" s="107" t="s">
        <v>28</v>
      </c>
      <c r="J12" s="107"/>
    </row>
    <row r="13" spans="1:10" x14ac:dyDescent="0.2">
      <c r="A13" s="82">
        <v>500</v>
      </c>
      <c r="B13" s="96" t="s">
        <v>58</v>
      </c>
      <c r="D13" s="107"/>
      <c r="E13" s="36"/>
      <c r="F13" s="107"/>
      <c r="H13" s="107" t="s">
        <v>28</v>
      </c>
      <c r="J13" s="107"/>
    </row>
    <row r="14" spans="1:10" x14ac:dyDescent="0.2">
      <c r="A14" s="77">
        <v>1000</v>
      </c>
      <c r="B14" s="99" t="s">
        <v>59</v>
      </c>
      <c r="D14" s="107" t="s">
        <v>17</v>
      </c>
      <c r="E14" s="36"/>
      <c r="F14" s="107" t="s">
        <v>85</v>
      </c>
      <c r="H14" s="107" t="s">
        <v>25</v>
      </c>
      <c r="J14" s="107"/>
    </row>
    <row r="15" spans="1:10" x14ac:dyDescent="0.2">
      <c r="A15" s="80">
        <v>1000</v>
      </c>
      <c r="B15" s="99" t="s">
        <v>60</v>
      </c>
      <c r="D15" s="107" t="s">
        <v>35</v>
      </c>
      <c r="E15" s="36"/>
      <c r="F15" s="107" t="s">
        <v>13</v>
      </c>
      <c r="H15" s="107" t="s">
        <v>17</v>
      </c>
      <c r="J15" s="107"/>
    </row>
    <row r="16" spans="1:10" x14ac:dyDescent="0.2">
      <c r="A16" s="82">
        <v>500</v>
      </c>
      <c r="B16" s="96" t="s">
        <v>61</v>
      </c>
      <c r="D16" s="107" t="s">
        <v>32</v>
      </c>
      <c r="E16" s="36"/>
      <c r="F16" s="107" t="s">
        <v>86</v>
      </c>
      <c r="H16" s="107" t="s">
        <v>168</v>
      </c>
      <c r="J16" s="107"/>
    </row>
    <row r="17" spans="1:10" x14ac:dyDescent="0.2">
      <c r="A17" s="97" t="s">
        <v>45</v>
      </c>
      <c r="B17" s="98" t="s">
        <v>62</v>
      </c>
      <c r="D17" s="107" t="s">
        <v>22</v>
      </c>
      <c r="E17" s="36"/>
      <c r="F17" s="107" t="s">
        <v>10</v>
      </c>
      <c r="H17" s="107" t="s">
        <v>159</v>
      </c>
      <c r="J17" s="107"/>
    </row>
    <row r="18" spans="1:10" x14ac:dyDescent="0.2">
      <c r="A18" s="82">
        <v>500</v>
      </c>
      <c r="B18" s="96" t="s">
        <v>63</v>
      </c>
      <c r="D18" s="107" t="s">
        <v>35</v>
      </c>
      <c r="E18" s="36"/>
      <c r="F18" s="107" t="s">
        <v>238</v>
      </c>
      <c r="H18" s="107" t="s">
        <v>35</v>
      </c>
      <c r="J18" s="107"/>
    </row>
    <row r="19" spans="1:10" x14ac:dyDescent="0.2">
      <c r="A19" s="82">
        <v>500</v>
      </c>
      <c r="B19" s="96" t="s">
        <v>64</v>
      </c>
      <c r="D19" s="107" t="s">
        <v>17</v>
      </c>
      <c r="E19" s="36"/>
      <c r="F19" s="107" t="s">
        <v>10</v>
      </c>
      <c r="H19" s="107" t="s">
        <v>20</v>
      </c>
      <c r="J19" s="107"/>
    </row>
    <row r="20" spans="1:10" x14ac:dyDescent="0.2">
      <c r="A20" s="97" t="s">
        <v>45</v>
      </c>
      <c r="B20" s="98" t="s">
        <v>65</v>
      </c>
      <c r="D20" s="107" t="s">
        <v>39</v>
      </c>
      <c r="E20" s="36"/>
      <c r="F20" s="107" t="s">
        <v>10</v>
      </c>
      <c r="H20" s="107" t="s">
        <v>159</v>
      </c>
      <c r="J20" s="107"/>
    </row>
    <row r="21" spans="1:10" x14ac:dyDescent="0.2">
      <c r="A21" s="102"/>
      <c r="B21" s="103" t="s">
        <v>87</v>
      </c>
      <c r="D21" s="107"/>
      <c r="E21" s="36"/>
      <c r="F21" s="107" t="s">
        <v>22</v>
      </c>
      <c r="H21" s="107"/>
      <c r="J21" s="107"/>
    </row>
    <row r="22" spans="1:10" x14ac:dyDescent="0.2">
      <c r="A22" s="82">
        <v>500</v>
      </c>
      <c r="B22" s="96" t="s">
        <v>66</v>
      </c>
      <c r="D22" s="106" t="s">
        <v>7</v>
      </c>
      <c r="E22" s="36"/>
      <c r="F22" s="107" t="s">
        <v>10</v>
      </c>
      <c r="H22" s="107" t="s">
        <v>168</v>
      </c>
      <c r="J22" s="107"/>
    </row>
    <row r="23" spans="1:10" x14ac:dyDescent="0.2">
      <c r="A23" s="77">
        <v>1000</v>
      </c>
      <c r="B23" s="99" t="s">
        <v>88</v>
      </c>
      <c r="D23" s="107" t="s">
        <v>17</v>
      </c>
      <c r="E23" s="36"/>
      <c r="F23" s="107" t="s">
        <v>84</v>
      </c>
      <c r="H23" s="107" t="s">
        <v>29</v>
      </c>
      <c r="J23" s="107"/>
    </row>
    <row r="24" spans="1:10" x14ac:dyDescent="0.2">
      <c r="A24" s="77">
        <v>1000</v>
      </c>
      <c r="B24" s="99" t="s">
        <v>67</v>
      </c>
      <c r="D24" s="107" t="s">
        <v>10</v>
      </c>
      <c r="E24" s="36"/>
      <c r="F24" s="107" t="s">
        <v>22</v>
      </c>
      <c r="H24" s="107" t="s">
        <v>32</v>
      </c>
      <c r="J24" s="107"/>
    </row>
    <row r="25" spans="1:10" x14ac:dyDescent="0.2">
      <c r="A25" s="97" t="s">
        <v>45</v>
      </c>
      <c r="B25" s="98" t="s">
        <v>68</v>
      </c>
      <c r="D25" s="107" t="s">
        <v>10</v>
      </c>
      <c r="E25" s="36"/>
      <c r="F25" s="107" t="s">
        <v>10</v>
      </c>
      <c r="H25" s="106" t="s">
        <v>15</v>
      </c>
      <c r="J25" s="106"/>
    </row>
    <row r="26" spans="1:10" x14ac:dyDescent="0.2">
      <c r="A26" s="82">
        <v>500</v>
      </c>
      <c r="B26" s="96" t="s">
        <v>69</v>
      </c>
      <c r="D26" s="107" t="s">
        <v>22</v>
      </c>
      <c r="E26" s="36"/>
      <c r="F26" s="107" t="s">
        <v>10</v>
      </c>
      <c r="H26" s="107" t="s">
        <v>20</v>
      </c>
      <c r="J26" s="107"/>
    </row>
    <row r="27" spans="1:10" x14ac:dyDescent="0.2">
      <c r="A27" s="82">
        <v>500</v>
      </c>
      <c r="B27" s="96" t="s">
        <v>70</v>
      </c>
      <c r="D27" s="107" t="s">
        <v>84</v>
      </c>
      <c r="E27" s="36"/>
      <c r="F27" s="107" t="s">
        <v>10</v>
      </c>
      <c r="H27" s="107" t="s">
        <v>20</v>
      </c>
      <c r="J27" s="107"/>
    </row>
    <row r="28" spans="1:10" x14ac:dyDescent="0.2">
      <c r="A28" s="77">
        <v>1000</v>
      </c>
      <c r="B28" s="99" t="s">
        <v>72</v>
      </c>
      <c r="D28" s="107" t="s">
        <v>159</v>
      </c>
      <c r="E28" s="36"/>
      <c r="F28" s="107" t="s">
        <v>17</v>
      </c>
      <c r="H28" s="107" t="s">
        <v>159</v>
      </c>
      <c r="J28" s="107"/>
    </row>
    <row r="29" spans="1:10" x14ac:dyDescent="0.2">
      <c r="A29" s="82">
        <v>500</v>
      </c>
      <c r="B29" s="96" t="s">
        <v>73</v>
      </c>
      <c r="D29" s="107" t="s">
        <v>28</v>
      </c>
      <c r="E29" s="36"/>
      <c r="F29" s="107" t="s">
        <v>159</v>
      </c>
      <c r="H29" s="107" t="s">
        <v>238</v>
      </c>
      <c r="J29" s="107"/>
    </row>
    <row r="30" spans="1:10" x14ac:dyDescent="0.2">
      <c r="A30" s="82">
        <v>500</v>
      </c>
      <c r="B30" s="96" t="s">
        <v>74</v>
      </c>
      <c r="D30" s="107" t="s">
        <v>159</v>
      </c>
      <c r="E30" s="36"/>
      <c r="F30" s="107" t="s">
        <v>35</v>
      </c>
      <c r="H30" s="107" t="s">
        <v>10</v>
      </c>
      <c r="J30" s="107"/>
    </row>
    <row r="31" spans="1:10" x14ac:dyDescent="0.2">
      <c r="A31" s="77">
        <v>1000</v>
      </c>
      <c r="B31" s="99" t="s">
        <v>75</v>
      </c>
      <c r="D31" s="107" t="s">
        <v>10</v>
      </c>
      <c r="E31" s="36"/>
      <c r="F31" s="107" t="s">
        <v>22</v>
      </c>
      <c r="H31" s="107" t="s">
        <v>31</v>
      </c>
      <c r="J31" s="107"/>
    </row>
    <row r="32" spans="1:10" x14ac:dyDescent="0.2">
      <c r="A32" s="100"/>
      <c r="B32" s="101" t="s">
        <v>158</v>
      </c>
      <c r="D32" s="107"/>
      <c r="E32" s="36"/>
      <c r="F32" s="107"/>
      <c r="H32" s="107" t="s">
        <v>168</v>
      </c>
      <c r="J32" s="107"/>
    </row>
    <row r="33" spans="1:10" x14ac:dyDescent="0.2">
      <c r="A33" s="134" t="s">
        <v>76</v>
      </c>
      <c r="B33" s="135"/>
      <c r="D33" s="108" t="s">
        <v>39</v>
      </c>
      <c r="F33" s="108" t="s">
        <v>10</v>
      </c>
      <c r="H33" s="108" t="s">
        <v>10</v>
      </c>
      <c r="J33" s="108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88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39" t="s">
        <v>1</v>
      </c>
      <c r="C1" s="139"/>
      <c r="D1" s="139"/>
      <c r="E1" s="139"/>
      <c r="F1" s="139"/>
      <c r="G1" s="139"/>
      <c r="H1" s="139"/>
      <c r="I1" s="138"/>
    </row>
    <row r="2" spans="1:9" x14ac:dyDescent="0.2">
      <c r="B2" s="139"/>
      <c r="C2" s="139"/>
      <c r="D2" s="139"/>
      <c r="E2" s="139"/>
      <c r="F2" s="139"/>
      <c r="G2" s="139"/>
      <c r="H2" s="139"/>
      <c r="I2" s="138"/>
    </row>
    <row r="3" spans="1:9" ht="35.450000000000003" customHeight="1" x14ac:dyDescent="0.2">
      <c r="B3" s="139"/>
      <c r="C3" s="139"/>
      <c r="D3" s="139"/>
      <c r="E3" s="139"/>
      <c r="F3" s="139"/>
      <c r="G3" s="139"/>
      <c r="H3" s="139"/>
      <c r="I3" s="138"/>
    </row>
    <row r="5" spans="1:9" ht="45.75" x14ac:dyDescent="0.65">
      <c r="A5" s="136" t="s">
        <v>2</v>
      </c>
      <c r="B5" s="137"/>
      <c r="C5" s="137"/>
      <c r="D5" s="137"/>
      <c r="E5" s="137"/>
      <c r="F5" s="137"/>
      <c r="G5" s="137"/>
      <c r="H5" s="137"/>
      <c r="I5" s="138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 t="s">
        <v>0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</row>
    <row r="9" spans="1:9" ht="45.75" x14ac:dyDescent="0.65">
      <c r="A9" s="136" t="s">
        <v>5</v>
      </c>
      <c r="B9" s="137"/>
      <c r="C9" s="137"/>
      <c r="D9" s="137"/>
      <c r="E9" s="137"/>
      <c r="F9" s="137"/>
      <c r="G9" s="137"/>
      <c r="H9" s="137"/>
      <c r="I9" s="138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>
        <v>1</v>
      </c>
      <c r="G11" s="4" t="s">
        <v>0</v>
      </c>
      <c r="H11" s="4" t="s">
        <v>0</v>
      </c>
      <c r="I11" s="3" t="s">
        <v>0</v>
      </c>
    </row>
    <row r="12" spans="1:9" s="6" customFormat="1" ht="80.45" customHeight="1" x14ac:dyDescent="0.2">
      <c r="F12" s="6" t="s">
        <v>6</v>
      </c>
    </row>
    <row r="13" spans="1:9" ht="45.75" x14ac:dyDescent="0.65">
      <c r="A13" s="136" t="s">
        <v>7</v>
      </c>
      <c r="B13" s="137"/>
      <c r="C13" s="137"/>
      <c r="D13" s="137"/>
      <c r="E13" s="137"/>
      <c r="F13" s="137"/>
      <c r="G13" s="137"/>
      <c r="H13" s="137"/>
      <c r="I13" s="138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>
        <v>2</v>
      </c>
      <c r="C15" s="4" t="s">
        <v>0</v>
      </c>
      <c r="D15" s="4" t="s">
        <v>0</v>
      </c>
      <c r="E15" s="4" t="s">
        <v>0</v>
      </c>
      <c r="F15" s="4">
        <v>3</v>
      </c>
      <c r="G15" s="4">
        <v>2</v>
      </c>
      <c r="H15" s="4" t="s">
        <v>0</v>
      </c>
      <c r="I15" s="4" t="s">
        <v>0</v>
      </c>
    </row>
    <row r="16" spans="1:9" s="7" customFormat="1" ht="80.45" customHeight="1" x14ac:dyDescent="0.2">
      <c r="B16" s="8" t="s">
        <v>8</v>
      </c>
      <c r="F16" s="6" t="s">
        <v>156</v>
      </c>
      <c r="G16" s="6" t="s">
        <v>9</v>
      </c>
      <c r="H16" s="6"/>
    </row>
    <row r="17" spans="1:9" s="9" customFormat="1" ht="45.75" x14ac:dyDescent="0.65">
      <c r="A17" s="136" t="s">
        <v>10</v>
      </c>
      <c r="B17" s="137"/>
      <c r="C17" s="137"/>
      <c r="D17" s="137"/>
      <c r="E17" s="137"/>
      <c r="F17" s="137"/>
      <c r="G17" s="137"/>
      <c r="H17" s="137"/>
      <c r="I17" s="138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 t="s">
        <v>0</v>
      </c>
      <c r="C19" s="4">
        <v>1</v>
      </c>
      <c r="D19" s="4">
        <v>1</v>
      </c>
      <c r="E19" s="4">
        <v>2</v>
      </c>
      <c r="F19" s="4">
        <v>2</v>
      </c>
      <c r="G19" s="4">
        <v>6</v>
      </c>
      <c r="H19" s="4">
        <v>2</v>
      </c>
      <c r="I19" s="4" t="s">
        <v>0</v>
      </c>
    </row>
    <row r="20" spans="1:9" s="7" customFormat="1" ht="135" x14ac:dyDescent="0.2">
      <c r="C20" s="8">
        <v>2024</v>
      </c>
      <c r="D20" s="8">
        <v>2024</v>
      </c>
      <c r="E20" s="8" t="s">
        <v>11</v>
      </c>
      <c r="F20" s="6" t="s">
        <v>12</v>
      </c>
      <c r="G20" s="6" t="s">
        <v>153</v>
      </c>
      <c r="H20" s="6" t="s">
        <v>237</v>
      </c>
    </row>
    <row r="21" spans="1:9" ht="45.75" x14ac:dyDescent="0.65">
      <c r="A21" s="136" t="s">
        <v>166</v>
      </c>
      <c r="B21" s="137"/>
      <c r="C21" s="137"/>
      <c r="D21" s="137"/>
      <c r="E21" s="137"/>
      <c r="F21" s="137"/>
      <c r="G21" s="137"/>
      <c r="H21" s="137"/>
      <c r="I21" s="138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3" t="s">
        <v>0</v>
      </c>
      <c r="D23" s="3" t="s">
        <v>0</v>
      </c>
      <c r="E23" s="3" t="s">
        <v>0</v>
      </c>
      <c r="F23" s="4">
        <v>1</v>
      </c>
      <c r="G23" s="4" t="s">
        <v>0</v>
      </c>
      <c r="H23" s="4" t="s">
        <v>0</v>
      </c>
      <c r="I23" s="4" t="s">
        <v>0</v>
      </c>
    </row>
    <row r="24" spans="1:9" s="7" customFormat="1" ht="80.45" customHeight="1" x14ac:dyDescent="0.2">
      <c r="C24" s="8"/>
      <c r="D24" s="8"/>
      <c r="E24" s="8"/>
      <c r="F24" s="6" t="s">
        <v>307</v>
      </c>
      <c r="G24" s="6"/>
      <c r="H24" s="6"/>
    </row>
    <row r="25" spans="1:9" ht="45.75" x14ac:dyDescent="0.65">
      <c r="A25" s="136" t="s">
        <v>13</v>
      </c>
      <c r="B25" s="137"/>
      <c r="C25" s="137"/>
      <c r="D25" s="137"/>
      <c r="E25" s="137"/>
      <c r="F25" s="137"/>
      <c r="G25" s="137"/>
      <c r="H25" s="137"/>
      <c r="I25" s="138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4" t="s">
        <v>0</v>
      </c>
      <c r="D27" s="4" t="s">
        <v>0</v>
      </c>
      <c r="E27" s="4" t="s">
        <v>0</v>
      </c>
      <c r="F27" s="4">
        <v>2</v>
      </c>
      <c r="G27" s="4">
        <v>2</v>
      </c>
      <c r="H27" s="4">
        <v>3</v>
      </c>
      <c r="I27" s="4" t="s">
        <v>0</v>
      </c>
    </row>
    <row r="28" spans="1:9" s="7" customFormat="1" ht="80.45" customHeight="1" x14ac:dyDescent="0.2">
      <c r="F28" s="6" t="s">
        <v>14</v>
      </c>
      <c r="G28" s="6" t="s">
        <v>285</v>
      </c>
      <c r="H28" s="6" t="s">
        <v>263</v>
      </c>
    </row>
    <row r="29" spans="1:9" ht="45.75" x14ac:dyDescent="0.65">
      <c r="A29" s="136" t="s">
        <v>15</v>
      </c>
      <c r="B29" s="137"/>
      <c r="C29" s="137"/>
      <c r="D29" s="137"/>
      <c r="E29" s="137"/>
      <c r="F29" s="137"/>
      <c r="G29" s="137"/>
      <c r="H29" s="137"/>
      <c r="I29" s="138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>
        <v>1</v>
      </c>
      <c r="F31" s="4" t="s">
        <v>0</v>
      </c>
      <c r="G31" s="4">
        <v>1</v>
      </c>
      <c r="H31" s="4" t="s">
        <v>0</v>
      </c>
      <c r="I31" s="4" t="s">
        <v>0</v>
      </c>
    </row>
    <row r="32" spans="1:9" s="7" customFormat="1" ht="80.45" customHeight="1" x14ac:dyDescent="0.2">
      <c r="E32" s="8">
        <v>2025</v>
      </c>
      <c r="G32" s="6" t="s">
        <v>16</v>
      </c>
      <c r="H32" s="6"/>
    </row>
    <row r="33" spans="1:10" ht="45.75" x14ac:dyDescent="0.65">
      <c r="A33" s="136" t="s">
        <v>162</v>
      </c>
      <c r="B33" s="137"/>
      <c r="C33" s="137"/>
      <c r="D33" s="137"/>
      <c r="E33" s="137"/>
      <c r="F33" s="137"/>
      <c r="G33" s="137"/>
      <c r="H33" s="137"/>
      <c r="I33" s="138"/>
    </row>
    <row r="34" spans="1:10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10" s="3" customFormat="1" ht="23.25" x14ac:dyDescent="0.35">
      <c r="B35" s="3" t="s">
        <v>0</v>
      </c>
      <c r="C35" s="3" t="s">
        <v>0</v>
      </c>
      <c r="D35" s="3" t="s">
        <v>0</v>
      </c>
      <c r="E35" s="3" t="s">
        <v>0</v>
      </c>
      <c r="F35" s="4" t="s">
        <v>0</v>
      </c>
      <c r="G35" s="4" t="s">
        <v>0</v>
      </c>
      <c r="H35" s="4" t="s">
        <v>0</v>
      </c>
      <c r="I35" s="4" t="s">
        <v>0</v>
      </c>
    </row>
    <row r="36" spans="1:10" s="7" customFormat="1" ht="80.45" customHeight="1" x14ac:dyDescent="0.2">
      <c r="C36" s="8"/>
      <c r="D36" s="8"/>
      <c r="E36" s="8"/>
      <c r="F36" s="6"/>
      <c r="G36" s="6"/>
      <c r="H36" s="6"/>
    </row>
    <row r="37" spans="1:10" s="9" customFormat="1" ht="45.75" x14ac:dyDescent="0.65">
      <c r="A37" s="136" t="s">
        <v>17</v>
      </c>
      <c r="B37" s="137"/>
      <c r="C37" s="137"/>
      <c r="D37" s="137"/>
      <c r="E37" s="137"/>
      <c r="F37" s="137"/>
      <c r="G37" s="137"/>
      <c r="H37" s="137"/>
      <c r="I37" s="138"/>
    </row>
    <row r="38" spans="1:10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10" s="3" customFormat="1" ht="23.25" x14ac:dyDescent="0.35">
      <c r="B39" s="3" t="s">
        <v>0</v>
      </c>
      <c r="C39" s="4" t="s">
        <v>0</v>
      </c>
      <c r="D39" s="4" t="s">
        <v>0</v>
      </c>
      <c r="E39" s="4" t="s">
        <v>0</v>
      </c>
      <c r="F39" s="4">
        <v>5</v>
      </c>
      <c r="G39" s="4">
        <v>1</v>
      </c>
      <c r="H39" s="4">
        <v>3</v>
      </c>
      <c r="I39" s="4" t="s">
        <v>0</v>
      </c>
    </row>
    <row r="40" spans="1:10" s="7" customFormat="1" ht="112.5" x14ac:dyDescent="0.2">
      <c r="F40" s="6" t="s">
        <v>18</v>
      </c>
      <c r="G40" s="6" t="s">
        <v>19</v>
      </c>
      <c r="H40" s="6" t="s">
        <v>312</v>
      </c>
    </row>
    <row r="41" spans="1:10" ht="45.75" x14ac:dyDescent="0.65">
      <c r="A41" s="136" t="s">
        <v>20</v>
      </c>
      <c r="B41" s="137"/>
      <c r="C41" s="137"/>
      <c r="D41" s="137"/>
      <c r="E41" s="137"/>
      <c r="F41" s="137"/>
      <c r="G41" s="137"/>
      <c r="H41" s="137"/>
      <c r="I41" s="138"/>
    </row>
    <row r="42" spans="1:10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10" s="3" customFormat="1" ht="23.25" x14ac:dyDescent="0.35">
      <c r="B43" s="3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>
        <v>6</v>
      </c>
      <c r="H43" s="4" t="s">
        <v>0</v>
      </c>
      <c r="I43" s="4" t="s">
        <v>0</v>
      </c>
    </row>
    <row r="44" spans="1:10" s="7" customFormat="1" ht="135" x14ac:dyDescent="0.2">
      <c r="G44" s="6" t="s">
        <v>21</v>
      </c>
      <c r="H44" s="6"/>
    </row>
    <row r="45" spans="1:10" ht="45.75" x14ac:dyDescent="0.65">
      <c r="A45" s="136" t="s">
        <v>22</v>
      </c>
      <c r="B45" s="137"/>
      <c r="C45" s="137"/>
      <c r="D45" s="137"/>
      <c r="E45" s="137"/>
      <c r="F45" s="137"/>
      <c r="G45" s="137"/>
      <c r="H45" s="137"/>
      <c r="I45" s="138"/>
    </row>
    <row r="46" spans="1:10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  <c r="J46" t="e" vm="9">
        <v>#VALUE!</v>
      </c>
    </row>
    <row r="47" spans="1:10" s="3" customFormat="1" ht="23.25" x14ac:dyDescent="0.35">
      <c r="B47" s="3" t="s">
        <v>0</v>
      </c>
      <c r="C47" s="4">
        <v>1</v>
      </c>
      <c r="D47" s="4" t="s">
        <v>0</v>
      </c>
      <c r="E47" s="4" t="s">
        <v>0</v>
      </c>
      <c r="F47" s="4">
        <v>2</v>
      </c>
      <c r="G47" s="4">
        <v>4</v>
      </c>
      <c r="H47" s="4" t="s">
        <v>0</v>
      </c>
      <c r="I47" s="4" t="s">
        <v>0</v>
      </c>
      <c r="J47" s="3">
        <v>1</v>
      </c>
    </row>
    <row r="48" spans="1:10" s="7" customFormat="1" ht="90" x14ac:dyDescent="0.2">
      <c r="C48" s="8">
        <v>2023</v>
      </c>
      <c r="F48" s="6" t="s">
        <v>23</v>
      </c>
      <c r="G48" s="6" t="s">
        <v>294</v>
      </c>
      <c r="H48" s="6"/>
      <c r="J48" s="7" t="s">
        <v>24</v>
      </c>
    </row>
    <row r="49" spans="1:9" ht="45.75" x14ac:dyDescent="0.65">
      <c r="A49" s="136" t="s">
        <v>25</v>
      </c>
      <c r="B49" s="137"/>
      <c r="C49" s="137"/>
      <c r="D49" s="137"/>
      <c r="E49" s="137"/>
      <c r="F49" s="137"/>
      <c r="G49" s="137"/>
      <c r="H49" s="137"/>
      <c r="I49" s="138"/>
    </row>
    <row r="50" spans="1:9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</row>
    <row r="51" spans="1:9" s="3" customFormat="1" ht="23.25" x14ac:dyDescent="0.35">
      <c r="B51" s="3" t="s">
        <v>0</v>
      </c>
      <c r="C51" s="4" t="s">
        <v>0</v>
      </c>
      <c r="D51" s="4" t="s">
        <v>0</v>
      </c>
      <c r="E51" s="4" t="s">
        <v>0</v>
      </c>
      <c r="F51" s="4">
        <v>1</v>
      </c>
      <c r="G51" s="4">
        <v>1</v>
      </c>
      <c r="H51" s="4">
        <v>1</v>
      </c>
      <c r="I51" s="4" t="s">
        <v>0</v>
      </c>
    </row>
    <row r="52" spans="1:9" s="7" customFormat="1" ht="80.45" customHeight="1" x14ac:dyDescent="0.2">
      <c r="F52" s="6" t="s">
        <v>26</v>
      </c>
      <c r="G52" s="6" t="s">
        <v>27</v>
      </c>
      <c r="H52" s="6" t="s">
        <v>313</v>
      </c>
    </row>
    <row r="53" spans="1:9" ht="45.75" x14ac:dyDescent="0.65">
      <c r="A53" s="136" t="s">
        <v>29</v>
      </c>
      <c r="B53" s="137"/>
      <c r="C53" s="137"/>
      <c r="D53" s="137"/>
      <c r="E53" s="137"/>
      <c r="F53" s="137"/>
      <c r="G53" s="137"/>
      <c r="H53" s="137"/>
      <c r="I53" s="138"/>
    </row>
    <row r="54" spans="1:9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9" s="3" customFormat="1" ht="23.25" x14ac:dyDescent="0.35">
      <c r="B55" s="3">
        <v>1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 t="s">
        <v>0</v>
      </c>
      <c r="I55" s="4" t="s">
        <v>0</v>
      </c>
    </row>
    <row r="56" spans="1:9" s="7" customFormat="1" ht="80.45" customHeight="1" x14ac:dyDescent="0.2">
      <c r="B56" s="123">
        <v>2026</v>
      </c>
      <c r="F56" s="6" t="s">
        <v>30</v>
      </c>
      <c r="G56" s="6" t="s">
        <v>295</v>
      </c>
      <c r="H56" s="6"/>
    </row>
    <row r="57" spans="1:9" ht="45.75" x14ac:dyDescent="0.65">
      <c r="A57" s="136" t="s">
        <v>163</v>
      </c>
      <c r="B57" s="137"/>
      <c r="C57" s="137"/>
      <c r="D57" s="137"/>
      <c r="E57" s="137"/>
      <c r="F57" s="137"/>
      <c r="G57" s="137"/>
      <c r="H57" s="137"/>
      <c r="I57" s="138"/>
    </row>
    <row r="58" spans="1:9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9" s="3" customFormat="1" ht="23.25" x14ac:dyDescent="0.35">
      <c r="B59" s="3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</row>
    <row r="60" spans="1:9" s="7" customFormat="1" ht="80.45" customHeight="1" x14ac:dyDescent="0.2">
      <c r="F60" s="6"/>
      <c r="G60" s="6"/>
      <c r="H60" s="6"/>
    </row>
    <row r="61" spans="1:9" ht="45.75" x14ac:dyDescent="0.65">
      <c r="A61" s="136" t="s">
        <v>31</v>
      </c>
      <c r="B61" s="137"/>
      <c r="C61" s="137"/>
      <c r="D61" s="137"/>
      <c r="E61" s="137"/>
      <c r="F61" s="137"/>
      <c r="G61" s="137"/>
      <c r="H61" s="137"/>
      <c r="I61" s="138"/>
    </row>
    <row r="62" spans="1:9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9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>
        <v>1</v>
      </c>
      <c r="G63" s="4">
        <v>2</v>
      </c>
      <c r="H63" s="4" t="s">
        <v>0</v>
      </c>
      <c r="I63" s="4" t="s">
        <v>0</v>
      </c>
    </row>
    <row r="64" spans="1:9" s="7" customFormat="1" ht="80.45" customHeight="1" x14ac:dyDescent="0.2">
      <c r="F64" s="6" t="s">
        <v>155</v>
      </c>
      <c r="G64" s="6" t="s">
        <v>286</v>
      </c>
      <c r="H64" s="6"/>
    </row>
    <row r="65" spans="1:9" ht="45.75" x14ac:dyDescent="0.65">
      <c r="A65" s="136" t="s">
        <v>32</v>
      </c>
      <c r="B65" s="137"/>
      <c r="C65" s="137"/>
      <c r="D65" s="137"/>
      <c r="E65" s="137"/>
      <c r="F65" s="137"/>
      <c r="G65" s="137"/>
      <c r="H65" s="137"/>
      <c r="I65" s="138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33</v>
      </c>
      <c r="G68" s="6" t="s">
        <v>34</v>
      </c>
      <c r="H68" s="6"/>
    </row>
    <row r="69" spans="1:9" ht="45.75" x14ac:dyDescent="0.65">
      <c r="A69" s="136" t="s">
        <v>168</v>
      </c>
      <c r="B69" s="137"/>
      <c r="C69" s="137"/>
      <c r="D69" s="137"/>
      <c r="E69" s="137"/>
      <c r="F69" s="137"/>
      <c r="G69" s="137"/>
      <c r="H69" s="137"/>
      <c r="I69" s="138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 t="s">
        <v>0</v>
      </c>
      <c r="D71" s="4" t="s">
        <v>0</v>
      </c>
      <c r="E71" s="4" t="s">
        <v>0</v>
      </c>
      <c r="F71" s="4">
        <v>1</v>
      </c>
      <c r="G71" s="4">
        <v>3</v>
      </c>
      <c r="H71" s="4" t="s">
        <v>0</v>
      </c>
      <c r="I71" s="3">
        <v>1</v>
      </c>
    </row>
    <row r="72" spans="1:9" s="7" customFormat="1" ht="80.45" customHeight="1" x14ac:dyDescent="0.2">
      <c r="F72" s="133" t="s">
        <v>303</v>
      </c>
      <c r="G72" s="6" t="s">
        <v>262</v>
      </c>
      <c r="H72" s="6"/>
      <c r="I72" s="7">
        <v>2025</v>
      </c>
    </row>
    <row r="73" spans="1:9" ht="45.75" x14ac:dyDescent="0.65">
      <c r="A73" s="136" t="s">
        <v>35</v>
      </c>
      <c r="B73" s="137"/>
      <c r="C73" s="137"/>
      <c r="D73" s="137"/>
      <c r="E73" s="137"/>
      <c r="F73" s="137"/>
      <c r="G73" s="137"/>
      <c r="H73" s="137"/>
      <c r="I73" s="138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 t="s">
        <v>0</v>
      </c>
      <c r="I75" s="4" t="s">
        <v>0</v>
      </c>
    </row>
    <row r="76" spans="1:9" s="7" customFormat="1" ht="80.45" customHeight="1" x14ac:dyDescent="0.2">
      <c r="F76" s="6" t="s">
        <v>36</v>
      </c>
      <c r="G76" s="6" t="s">
        <v>37</v>
      </c>
      <c r="H76" s="6"/>
    </row>
    <row r="77" spans="1:9" ht="45.75" x14ac:dyDescent="0.65">
      <c r="A77" s="136" t="s">
        <v>238</v>
      </c>
      <c r="B77" s="137"/>
      <c r="C77" s="137"/>
      <c r="D77" s="137"/>
      <c r="E77" s="137"/>
      <c r="F77" s="137"/>
      <c r="G77" s="137"/>
      <c r="H77" s="137"/>
      <c r="I77" s="138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 t="s">
        <v>0</v>
      </c>
      <c r="G79" s="4">
        <v>4</v>
      </c>
      <c r="H79" s="4">
        <v>1</v>
      </c>
      <c r="I79" s="4" t="s">
        <v>0</v>
      </c>
    </row>
    <row r="80" spans="1:9" s="7" customFormat="1" ht="90" x14ac:dyDescent="0.2">
      <c r="G80" s="6" t="s">
        <v>154</v>
      </c>
      <c r="H80" s="6" t="s">
        <v>296</v>
      </c>
    </row>
    <row r="81" spans="1:9" ht="45.75" x14ac:dyDescent="0.65">
      <c r="A81" s="136" t="s">
        <v>159</v>
      </c>
      <c r="B81" s="137"/>
      <c r="C81" s="137"/>
      <c r="D81" s="137"/>
      <c r="E81" s="137"/>
      <c r="F81" s="137"/>
      <c r="G81" s="137"/>
      <c r="H81" s="137"/>
      <c r="I81" s="138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>
        <v>1</v>
      </c>
      <c r="C83" s="4">
        <v>1</v>
      </c>
      <c r="D83" s="4">
        <v>1</v>
      </c>
      <c r="E83" s="4" t="s">
        <v>0</v>
      </c>
      <c r="F83" s="4">
        <v>4</v>
      </c>
      <c r="G83" s="4">
        <v>4</v>
      </c>
      <c r="H83" s="4" t="s">
        <v>0</v>
      </c>
      <c r="I83" s="4" t="s">
        <v>0</v>
      </c>
    </row>
    <row r="84" spans="1:9" s="7" customFormat="1" ht="90" x14ac:dyDescent="0.2">
      <c r="B84" s="8">
        <v>2024</v>
      </c>
      <c r="C84" s="8">
        <v>2025</v>
      </c>
      <c r="D84" s="8">
        <v>2025</v>
      </c>
      <c r="F84" s="6" t="s">
        <v>317</v>
      </c>
      <c r="G84" s="6" t="s">
        <v>38</v>
      </c>
      <c r="H84" s="6"/>
    </row>
    <row r="85" spans="1:9" ht="45.75" x14ac:dyDescent="0.65">
      <c r="A85" s="136" t="s">
        <v>39</v>
      </c>
      <c r="B85" s="137"/>
      <c r="C85" s="137"/>
      <c r="D85" s="137"/>
      <c r="E85" s="137"/>
      <c r="F85" s="137"/>
      <c r="G85" s="137"/>
      <c r="H85" s="137"/>
      <c r="I85" s="138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 t="s">
        <v>0</v>
      </c>
      <c r="C87" s="4" t="s">
        <v>0</v>
      </c>
      <c r="D87" s="4">
        <v>1</v>
      </c>
      <c r="E87" s="4" t="s">
        <v>0</v>
      </c>
      <c r="F87" s="4">
        <v>1</v>
      </c>
      <c r="G87" s="4">
        <v>2</v>
      </c>
      <c r="H87" s="4">
        <v>1</v>
      </c>
      <c r="I87" s="4" t="s">
        <v>0</v>
      </c>
    </row>
    <row r="88" spans="1:9" s="7" customFormat="1" ht="80.45" customHeight="1" x14ac:dyDescent="0.2">
      <c r="D88" s="8">
        <v>2023</v>
      </c>
      <c r="F88" s="6" t="s">
        <v>40</v>
      </c>
      <c r="G88" s="6" t="s">
        <v>41</v>
      </c>
      <c r="H88" s="6" t="s">
        <v>314</v>
      </c>
    </row>
  </sheetData>
  <mergeCells count="22">
    <mergeCell ref="A81:I81"/>
    <mergeCell ref="A85:I85"/>
    <mergeCell ref="B1:I3"/>
    <mergeCell ref="A5:I5"/>
    <mergeCell ref="A9:I9"/>
    <mergeCell ref="A13:I13"/>
    <mergeCell ref="A61:I61"/>
    <mergeCell ref="A65:I65"/>
    <mergeCell ref="A69:I69"/>
    <mergeCell ref="A73:I73"/>
    <mergeCell ref="A77:I77"/>
    <mergeCell ref="A17:I17"/>
    <mergeCell ref="A21:I21"/>
    <mergeCell ref="A25:I25"/>
    <mergeCell ref="A29:I29"/>
    <mergeCell ref="A37:I37"/>
    <mergeCell ref="A33:I33"/>
    <mergeCell ref="A41:I41"/>
    <mergeCell ref="A45:I45"/>
    <mergeCell ref="A49:I49"/>
    <mergeCell ref="A57:I57"/>
    <mergeCell ref="A53:I53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29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71" customWidth="1"/>
    <col min="5" max="5" width="16.125" style="67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x14ac:dyDescent="0.2">
      <c r="A1" s="140" t="s">
        <v>89</v>
      </c>
      <c r="B1" s="138"/>
      <c r="C1" s="65" t="s">
        <v>90</v>
      </c>
      <c r="D1" s="66" t="s">
        <v>91</v>
      </c>
      <c r="E1" s="66" t="s">
        <v>92</v>
      </c>
      <c r="F1" s="65" t="s">
        <v>93</v>
      </c>
      <c r="G1" s="65" t="s">
        <v>94</v>
      </c>
      <c r="H1" t="s">
        <v>239</v>
      </c>
      <c r="I1" t="s">
        <v>240</v>
      </c>
    </row>
    <row r="3" spans="1:12" x14ac:dyDescent="0.2">
      <c r="A3" s="32" t="s">
        <v>95</v>
      </c>
      <c r="B3" s="32" t="s">
        <v>96</v>
      </c>
      <c r="C3" s="68" t="s">
        <v>97</v>
      </c>
      <c r="D3" s="71">
        <v>3458915098</v>
      </c>
      <c r="E3" s="67" t="s">
        <v>2</v>
      </c>
      <c r="F3" t="s">
        <v>98</v>
      </c>
      <c r="G3" s="69">
        <v>-60</v>
      </c>
      <c r="H3" s="69"/>
      <c r="I3" s="69"/>
      <c r="J3" s="69">
        <f>SUM(G3:I3)</f>
        <v>-60</v>
      </c>
      <c r="L3" s="112" t="s">
        <v>7</v>
      </c>
    </row>
    <row r="4" spans="1:12" x14ac:dyDescent="0.2">
      <c r="A4" s="32" t="s">
        <v>99</v>
      </c>
      <c r="B4" s="32" t="s">
        <v>100</v>
      </c>
      <c r="C4" s="68" t="s">
        <v>101</v>
      </c>
      <c r="D4" s="71">
        <v>3356515680</v>
      </c>
      <c r="E4" s="67" t="s">
        <v>5</v>
      </c>
      <c r="G4" s="69">
        <v>-60</v>
      </c>
      <c r="H4" s="69">
        <v>5</v>
      </c>
      <c r="I4" s="69"/>
      <c r="J4" s="69">
        <f t="shared" ref="J4:J23" si="0">SUM(G4:I4)</f>
        <v>-55</v>
      </c>
    </row>
    <row r="5" spans="1:12" x14ac:dyDescent="0.2">
      <c r="A5" s="32" t="s">
        <v>136</v>
      </c>
      <c r="B5" s="32" t="s">
        <v>137</v>
      </c>
      <c r="C5" s="68" t="s">
        <v>138</v>
      </c>
      <c r="D5" s="71">
        <v>3358473054</v>
      </c>
      <c r="E5" s="67" t="s">
        <v>7</v>
      </c>
      <c r="G5" s="69">
        <v>-60</v>
      </c>
      <c r="H5" s="69">
        <v>5</v>
      </c>
      <c r="I5" s="69"/>
      <c r="J5" s="69">
        <f t="shared" si="0"/>
        <v>-55</v>
      </c>
    </row>
    <row r="6" spans="1:12" x14ac:dyDescent="0.2">
      <c r="A6" s="32" t="s">
        <v>102</v>
      </c>
      <c r="B6" s="32" t="s">
        <v>103</v>
      </c>
      <c r="C6" s="68" t="s">
        <v>104</v>
      </c>
      <c r="D6" s="71">
        <v>3482653126</v>
      </c>
      <c r="E6" s="67" t="s">
        <v>10</v>
      </c>
      <c r="G6" s="69">
        <v>-60</v>
      </c>
      <c r="H6" s="69"/>
      <c r="I6" s="69"/>
      <c r="J6" s="69">
        <f t="shared" si="0"/>
        <v>-60</v>
      </c>
    </row>
    <row r="7" spans="1:12" x14ac:dyDescent="0.2">
      <c r="A7" s="32" t="s">
        <v>165</v>
      </c>
      <c r="B7" s="32" t="s">
        <v>167</v>
      </c>
      <c r="C7" s="68"/>
      <c r="D7" s="71">
        <v>3737192309</v>
      </c>
      <c r="E7" s="67" t="s">
        <v>166</v>
      </c>
      <c r="F7" t="s">
        <v>106</v>
      </c>
      <c r="G7" s="69">
        <v>-60</v>
      </c>
      <c r="H7" s="69">
        <v>20</v>
      </c>
      <c r="I7" s="69"/>
      <c r="J7" s="69">
        <f t="shared" si="0"/>
        <v>-40</v>
      </c>
      <c r="L7" t="s">
        <v>168</v>
      </c>
    </row>
    <row r="8" spans="1:12" x14ac:dyDescent="0.2">
      <c r="A8" s="32" t="s">
        <v>107</v>
      </c>
      <c r="B8" s="32" t="s">
        <v>108</v>
      </c>
      <c r="C8" s="68" t="s">
        <v>109</v>
      </c>
      <c r="D8" s="71">
        <v>3482951246</v>
      </c>
      <c r="E8" s="67" t="s">
        <v>13</v>
      </c>
      <c r="F8" t="s">
        <v>106</v>
      </c>
      <c r="G8" s="69">
        <v>-60</v>
      </c>
      <c r="H8" s="69">
        <v>10</v>
      </c>
      <c r="I8" s="69">
        <v>10</v>
      </c>
      <c r="J8" s="69">
        <f t="shared" si="0"/>
        <v>-40</v>
      </c>
    </row>
    <row r="9" spans="1:12" x14ac:dyDescent="0.2">
      <c r="A9" s="32" t="s">
        <v>110</v>
      </c>
      <c r="B9" s="32" t="s">
        <v>111</v>
      </c>
      <c r="C9" s="68" t="s">
        <v>112</v>
      </c>
      <c r="D9" s="71">
        <v>3387891571</v>
      </c>
      <c r="E9" s="67" t="s">
        <v>15</v>
      </c>
      <c r="G9" s="69">
        <v>-60</v>
      </c>
      <c r="H9" s="69">
        <v>5</v>
      </c>
      <c r="I9" s="69"/>
      <c r="J9" s="69">
        <f t="shared" si="0"/>
        <v>-55</v>
      </c>
    </row>
    <row r="10" spans="1:12" x14ac:dyDescent="0.2">
      <c r="A10" s="32" t="s">
        <v>160</v>
      </c>
      <c r="B10" s="32" t="s">
        <v>161</v>
      </c>
      <c r="C10" s="68"/>
      <c r="D10" s="71">
        <v>3601082190</v>
      </c>
      <c r="E10" s="67" t="s">
        <v>162</v>
      </c>
      <c r="G10" s="69">
        <v>-60</v>
      </c>
      <c r="H10" s="69"/>
      <c r="I10" s="69"/>
      <c r="J10" s="69">
        <f t="shared" si="0"/>
        <v>-60</v>
      </c>
      <c r="L10" t="s">
        <v>2</v>
      </c>
    </row>
    <row r="11" spans="1:12" x14ac:dyDescent="0.2">
      <c r="A11" s="32" t="s">
        <v>113</v>
      </c>
      <c r="B11" s="32" t="s">
        <v>114</v>
      </c>
      <c r="C11" s="68" t="s">
        <v>115</v>
      </c>
      <c r="D11" s="71">
        <v>3925623554</v>
      </c>
      <c r="E11" s="67" t="s">
        <v>17</v>
      </c>
      <c r="F11" t="s">
        <v>98</v>
      </c>
      <c r="G11" s="69">
        <v>-60</v>
      </c>
      <c r="H11" s="69"/>
      <c r="I11" s="69">
        <v>-5</v>
      </c>
      <c r="J11" s="69">
        <f t="shared" si="0"/>
        <v>-65</v>
      </c>
      <c r="L11" t="s">
        <v>2</v>
      </c>
    </row>
    <row r="12" spans="1:12" x14ac:dyDescent="0.2">
      <c r="A12" s="32" t="s">
        <v>116</v>
      </c>
      <c r="B12" s="32" t="s">
        <v>117</v>
      </c>
      <c r="C12" s="68" t="s">
        <v>118</v>
      </c>
      <c r="D12" s="71">
        <v>3395237564</v>
      </c>
      <c r="E12" s="67" t="s">
        <v>20</v>
      </c>
      <c r="G12" s="69">
        <v>-60</v>
      </c>
      <c r="H12" s="36">
        <v>25</v>
      </c>
      <c r="I12" s="69"/>
      <c r="J12" s="69">
        <f t="shared" si="0"/>
        <v>-35</v>
      </c>
    </row>
    <row r="13" spans="1:12" x14ac:dyDescent="0.2">
      <c r="A13" s="32" t="s">
        <v>105</v>
      </c>
      <c r="B13" s="32" t="s">
        <v>124</v>
      </c>
      <c r="C13" s="68" t="s">
        <v>125</v>
      </c>
      <c r="D13" s="71">
        <v>3356099479</v>
      </c>
      <c r="E13" s="67" t="s">
        <v>25</v>
      </c>
      <c r="F13" t="s">
        <v>122</v>
      </c>
      <c r="G13" s="69">
        <v>-60</v>
      </c>
      <c r="H13" s="36"/>
      <c r="I13" s="69"/>
      <c r="J13" s="69">
        <f t="shared" si="0"/>
        <v>-60</v>
      </c>
    </row>
    <row r="14" spans="1:12" x14ac:dyDescent="0.2">
      <c r="A14" s="32" t="s">
        <v>119</v>
      </c>
      <c r="B14" s="32" t="s">
        <v>120</v>
      </c>
      <c r="C14" s="68" t="s">
        <v>121</v>
      </c>
      <c r="D14" s="71">
        <v>3388330914</v>
      </c>
      <c r="E14" s="67" t="s">
        <v>22</v>
      </c>
      <c r="F14" t="s">
        <v>122</v>
      </c>
      <c r="G14" s="69">
        <v>-60</v>
      </c>
      <c r="H14" s="36">
        <v>15</v>
      </c>
      <c r="I14" s="69"/>
      <c r="J14" s="69">
        <f t="shared" si="0"/>
        <v>-45</v>
      </c>
      <c r="L14" s="112" t="s">
        <v>123</v>
      </c>
    </row>
    <row r="15" spans="1:12" x14ac:dyDescent="0.2">
      <c r="A15" s="32" t="s">
        <v>126</v>
      </c>
      <c r="B15" s="65" t="s">
        <v>127</v>
      </c>
      <c r="C15" s="68"/>
      <c r="D15" s="71">
        <v>3493703479</v>
      </c>
      <c r="E15" s="67" t="s">
        <v>29</v>
      </c>
      <c r="G15" s="69">
        <v>-60</v>
      </c>
      <c r="H15" s="36">
        <v>50</v>
      </c>
      <c r="I15" s="69"/>
      <c r="J15" s="69">
        <f t="shared" si="0"/>
        <v>-10</v>
      </c>
      <c r="L15" t="s">
        <v>2</v>
      </c>
    </row>
    <row r="16" spans="1:12" x14ac:dyDescent="0.2">
      <c r="A16" s="32" t="s">
        <v>139</v>
      </c>
      <c r="C16" s="68"/>
      <c r="D16" s="71">
        <v>3356514644</v>
      </c>
      <c r="E16" s="67" t="s">
        <v>163</v>
      </c>
      <c r="G16" s="69">
        <v>-60</v>
      </c>
      <c r="H16" s="69"/>
      <c r="I16" s="69"/>
      <c r="J16" s="69">
        <f t="shared" si="0"/>
        <v>-60</v>
      </c>
    </row>
    <row r="17" spans="1:12" x14ac:dyDescent="0.2">
      <c r="A17" s="65" t="s">
        <v>128</v>
      </c>
      <c r="B17" s="65" t="s">
        <v>129</v>
      </c>
      <c r="C17" s="68"/>
      <c r="D17" s="71">
        <v>3895752289</v>
      </c>
      <c r="E17" s="67" t="s">
        <v>31</v>
      </c>
      <c r="G17" s="69">
        <v>-60</v>
      </c>
      <c r="H17" s="69">
        <v>30</v>
      </c>
      <c r="I17" s="69"/>
      <c r="J17" s="69">
        <f t="shared" si="0"/>
        <v>-30</v>
      </c>
      <c r="L17" t="s">
        <v>2</v>
      </c>
    </row>
    <row r="18" spans="1:12" x14ac:dyDescent="0.2">
      <c r="A18" s="32" t="s">
        <v>130</v>
      </c>
      <c r="B18" s="32" t="s">
        <v>131</v>
      </c>
      <c r="C18" s="68" t="s">
        <v>132</v>
      </c>
      <c r="D18" s="71">
        <v>3475840960</v>
      </c>
      <c r="E18" s="67" t="s">
        <v>32</v>
      </c>
      <c r="G18" s="69">
        <v>-60</v>
      </c>
      <c r="H18" s="69">
        <v>15</v>
      </c>
      <c r="I18" s="69"/>
      <c r="J18" s="69">
        <f t="shared" si="0"/>
        <v>-45</v>
      </c>
    </row>
    <row r="19" spans="1:12" x14ac:dyDescent="0.2">
      <c r="A19" s="65" t="s">
        <v>133</v>
      </c>
      <c r="B19" s="65" t="s">
        <v>134</v>
      </c>
      <c r="C19" s="68"/>
      <c r="D19" s="71">
        <v>3483109274</v>
      </c>
      <c r="E19" s="74" t="s">
        <v>168</v>
      </c>
      <c r="F19" t="s">
        <v>98</v>
      </c>
      <c r="G19" s="69">
        <v>-60</v>
      </c>
      <c r="H19" s="69">
        <v>30</v>
      </c>
      <c r="I19" s="69"/>
      <c r="J19" s="69">
        <f t="shared" si="0"/>
        <v>-30</v>
      </c>
      <c r="L19" s="112" t="s">
        <v>135</v>
      </c>
    </row>
    <row r="20" spans="1:12" x14ac:dyDescent="0.2">
      <c r="A20" s="32" t="s">
        <v>231</v>
      </c>
      <c r="B20" s="32" t="s">
        <v>232</v>
      </c>
      <c r="C20" s="68" t="s">
        <v>233</v>
      </c>
      <c r="D20" s="71">
        <v>3395098877</v>
      </c>
      <c r="E20" s="67" t="s">
        <v>35</v>
      </c>
      <c r="G20" s="69">
        <v>-60</v>
      </c>
      <c r="H20" s="69">
        <v>5</v>
      </c>
      <c r="I20" s="69"/>
      <c r="J20" s="69">
        <f t="shared" si="0"/>
        <v>-55</v>
      </c>
      <c r="L20" t="s">
        <v>234</v>
      </c>
    </row>
    <row r="21" spans="1:12" x14ac:dyDescent="0.2">
      <c r="A21" s="32" t="s">
        <v>139</v>
      </c>
      <c r="B21" s="32" t="s">
        <v>140</v>
      </c>
      <c r="C21" s="68" t="s">
        <v>141</v>
      </c>
      <c r="D21" s="71">
        <v>3355305631</v>
      </c>
      <c r="E21" s="67" t="s">
        <v>238</v>
      </c>
      <c r="G21" s="69">
        <v>-60</v>
      </c>
      <c r="H21" s="69">
        <v>10</v>
      </c>
      <c r="I21" s="69"/>
      <c r="J21" s="69">
        <f t="shared" si="0"/>
        <v>-50</v>
      </c>
    </row>
    <row r="22" spans="1:12" x14ac:dyDescent="0.2">
      <c r="A22" s="65" t="s">
        <v>142</v>
      </c>
      <c r="B22" s="65" t="s">
        <v>143</v>
      </c>
      <c r="C22" s="68" t="s">
        <v>144</v>
      </c>
      <c r="D22" s="70">
        <v>3355356334</v>
      </c>
      <c r="E22" s="75" t="s">
        <v>159</v>
      </c>
      <c r="F22" s="65"/>
      <c r="G22" s="69">
        <v>-60</v>
      </c>
      <c r="H22" s="69">
        <v>20</v>
      </c>
      <c r="I22" s="69"/>
      <c r="J22" s="69">
        <f t="shared" si="0"/>
        <v>-40</v>
      </c>
    </row>
    <row r="23" spans="1:12" x14ac:dyDescent="0.2">
      <c r="A23" s="32" t="s">
        <v>145</v>
      </c>
      <c r="B23" s="32" t="s">
        <v>146</v>
      </c>
      <c r="C23" s="68" t="s">
        <v>147</v>
      </c>
      <c r="D23" s="71">
        <v>3357192264</v>
      </c>
      <c r="E23" s="67" t="s">
        <v>39</v>
      </c>
      <c r="G23" s="69">
        <v>-60</v>
      </c>
      <c r="H23" s="69"/>
      <c r="I23" s="69"/>
      <c r="J23" s="69">
        <f t="shared" si="0"/>
        <v>-60</v>
      </c>
    </row>
    <row r="24" spans="1:12" x14ac:dyDescent="0.2">
      <c r="G24" s="69"/>
      <c r="J24" s="69"/>
    </row>
    <row r="25" spans="1:12" x14ac:dyDescent="0.2">
      <c r="G25" s="36">
        <f>SUM(G3:G24)</f>
        <v>-1260</v>
      </c>
      <c r="H25" s="36">
        <v>860</v>
      </c>
      <c r="I25" s="36">
        <f>-(SUM(G25:H25))</f>
        <v>400</v>
      </c>
      <c r="J25" t="s">
        <v>148</v>
      </c>
    </row>
    <row r="26" spans="1:12" x14ac:dyDescent="0.2">
      <c r="A26" s="32" t="s">
        <v>149</v>
      </c>
    </row>
    <row r="27" spans="1:12" x14ac:dyDescent="0.2">
      <c r="I27" s="36">
        <f>I25*0.6</f>
        <v>240</v>
      </c>
      <c r="J27" t="s">
        <v>150</v>
      </c>
    </row>
    <row r="28" spans="1:12" x14ac:dyDescent="0.2">
      <c r="A28" s="10">
        <v>664626</v>
      </c>
      <c r="I28" s="36">
        <f>I25*0.3</f>
        <v>120</v>
      </c>
      <c r="J28" t="s">
        <v>151</v>
      </c>
    </row>
    <row r="29" spans="1:12" x14ac:dyDescent="0.2">
      <c r="I29" s="36">
        <f>I25*0.1</f>
        <v>40</v>
      </c>
      <c r="J29" t="s">
        <v>152</v>
      </c>
    </row>
  </sheetData>
  <sortState xmlns:xlrd2="http://schemas.microsoft.com/office/spreadsheetml/2017/richdata2" ref="A3:M23">
    <sortCondition ref="E3:E23"/>
  </sortState>
  <mergeCells count="1">
    <mergeCell ref="A1:B1"/>
  </mergeCells>
  <hyperlinks>
    <hyperlink ref="C22" r:id="rId1" xr:uid="{27485CF7-3F46-4D48-85DD-7B275144D41A}"/>
    <hyperlink ref="C5" r:id="rId2" xr:uid="{03F3B93C-2D6B-4365-8F1B-F03F0C461ABA}"/>
    <hyperlink ref="C6" r:id="rId3" xr:uid="{B1A0DCC4-D9B8-4371-AF44-8127BD8E2FD8}"/>
    <hyperlink ref="C4" r:id="rId4" xr:uid="{0AD2A605-2036-44A9-A943-36DB9014ADD9}"/>
    <hyperlink ref="C18" r:id="rId5" xr:uid="{E130296F-58CB-4A3B-BB0F-36A4E98ED1F3}"/>
    <hyperlink ref="C3" r:id="rId6" xr:uid="{CAD2550C-7293-4E9B-9C2D-0F72D05BA2AB}"/>
    <hyperlink ref="C11" r:id="rId7" xr:uid="{DBE86350-B1D2-4068-9D96-9D69C6840F2C}"/>
    <hyperlink ref="C23" r:id="rId8" xr:uid="{32335861-B614-4E4C-8AF3-AA076249B99A}"/>
    <hyperlink ref="C14" r:id="rId9" xr:uid="{70589BC3-246C-46FE-83B2-BACF65C2F254}"/>
    <hyperlink ref="C8" r:id="rId10" xr:uid="{CDA3C765-03FE-46EA-9D72-06F333521EB5}"/>
    <hyperlink ref="C21" r:id="rId11" xr:uid="{94890875-001F-4CF8-B3A1-AA2058AF3C85}"/>
    <hyperlink ref="C12" r:id="rId12" xr:uid="{1831C9A3-BAC8-4288-8535-BEE09EAE4570}"/>
    <hyperlink ref="C13" r:id="rId13" xr:uid="{29372ABD-D651-44DA-A192-43BB553C1850}"/>
    <hyperlink ref="C9" r:id="rId14" xr:uid="{438973E2-0F39-46ED-9365-8700211D3BB4}"/>
    <hyperlink ref="C20" r:id="rId15" xr:uid="{DCC152DA-9166-4630-A70B-15B851F04D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2026-04-17T09:16:34Z</dcterms:modified>
</cp:coreProperties>
</file>